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465" yWindow="-195" windowWidth="18840" windowHeight="12795"/>
  </bookViews>
  <sheets>
    <sheet name="стр.1" sheetId="1" r:id="rId1"/>
    <sheet name="Лист1" sheetId="2" state="hidden" r:id="rId2"/>
  </sheets>
  <definedNames>
    <definedName name="_xlnm._FilterDatabase" localSheetId="1" hidden="1">Лист1!$C$1:$D$650</definedName>
    <definedName name="_xlnm.Print_Titles" localSheetId="0">стр.1!$15:$19</definedName>
    <definedName name="_xlnm.Print_Area" localSheetId="0">стр.1!$A$1:$FM$38</definedName>
  </definedNames>
  <calcPr calcId="124519"/>
</workbook>
</file>

<file path=xl/calcChain.xml><?xml version="1.0" encoding="utf-8"?>
<calcChain xmlns="http://schemas.openxmlformats.org/spreadsheetml/2006/main">
  <c r="EV38" i="1"/>
  <c r="EV36"/>
  <c r="EV37"/>
  <c r="EV35"/>
  <c r="EV34"/>
  <c r="EV33"/>
  <c r="EV32"/>
  <c r="EV31"/>
  <c r="EV30"/>
  <c r="EV28"/>
  <c r="EV29"/>
  <c r="EV27" l="1"/>
  <c r="DV27" s="1"/>
  <c r="H486" i="2"/>
  <c r="H305"/>
  <c r="H301"/>
  <c r="I301" s="1"/>
  <c r="H296"/>
  <c r="H293"/>
  <c r="H111"/>
  <c r="H110"/>
  <c r="H104"/>
  <c r="H70"/>
  <c r="H60"/>
  <c r="H59"/>
  <c r="H51"/>
  <c r="H37"/>
  <c r="H35"/>
  <c r="H34"/>
  <c r="H33"/>
  <c r="H24"/>
  <c r="H23"/>
  <c r="H21"/>
  <c r="H16"/>
  <c r="H13"/>
  <c r="H12"/>
  <c r="H10"/>
  <c r="I10" s="1"/>
  <c r="H7"/>
  <c r="H5"/>
  <c r="H4"/>
  <c r="EV26" i="1"/>
  <c r="EV25"/>
  <c r="EV24"/>
  <c r="EV23"/>
  <c r="EV22"/>
  <c r="H653" i="2" l="1"/>
  <c r="H655" s="1"/>
  <c r="H650"/>
  <c r="G650" s="1"/>
  <c r="EV21" i="1"/>
  <c r="EV20"/>
  <c r="DV20" s="1"/>
  <c r="DV26"/>
  <c r="DV25" l="1"/>
  <c r="DV24"/>
  <c r="DV23"/>
  <c r="DV22"/>
  <c r="DV21"/>
</calcChain>
</file>

<file path=xl/sharedStrings.xml><?xml version="1.0" encoding="utf-8"?>
<sst xmlns="http://schemas.openxmlformats.org/spreadsheetml/2006/main" count="666" uniqueCount="534">
  <si>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</si>
  <si>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</si>
  <si>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</si>
  <si>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</si>
  <si>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</si>
  <si>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</si>
  <si>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</si>
  <si>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</si>
  <si>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</si>
  <si>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</si>
  <si>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</si>
  <si>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</si>
  <si>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</si>
  <si>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</si>
  <si>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</si>
  <si>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</si>
  <si>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</si>
  <si>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</si>
  <si>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</si>
  <si>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</si>
  <si>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</si>
  <si>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(наименование аэропорта)</t>
  </si>
  <si>
    <t>Сумма закупки товаров (работ, услуг)
(тыс. руб.)</t>
  </si>
  <si>
    <t>Количество, объем товаров (работ, услуг)</t>
  </si>
  <si>
    <t>Закрытое акционерное общество "Совэкс"</t>
  </si>
  <si>
    <t>аэропорта "Пулково"</t>
  </si>
  <si>
    <t xml:space="preserve"> факс (812) 677-41-91, e-mail: tzksovex@sovex.ru, www.sovex.ru</t>
  </si>
  <si>
    <t>1</t>
  </si>
  <si>
    <t>2</t>
  </si>
  <si>
    <t>3</t>
  </si>
  <si>
    <t>4</t>
  </si>
  <si>
    <t>5</t>
  </si>
  <si>
    <t>ТС-1</t>
  </si>
  <si>
    <t xml:space="preserve"> Цена 
за единицу товара (работ, услуг)
(тыс. руб.)*</t>
  </si>
  <si>
    <t>*- средневзвешанная цена за месяц за единицу товара (тыс.руб)</t>
  </si>
  <si>
    <t xml:space="preserve">196210, г. Санкт-Петербург, ул. Пилотов, д. 35, генеральный директор Бахмет Андрей Анатольевич, тел. (812) 677-41-81, </t>
  </si>
  <si>
    <t>v</t>
  </si>
  <si>
    <t>6</t>
  </si>
  <si>
    <t>7</t>
  </si>
  <si>
    <t>8</t>
  </si>
  <si>
    <t>Субконто</t>
  </si>
  <si>
    <t>Сальдо на начало периода</t>
  </si>
  <si>
    <t>Оборот за период</t>
  </si>
  <si>
    <t>Сальдо на конец периода</t>
  </si>
  <si>
    <t>Дебет</t>
  </si>
  <si>
    <t>Кредит</t>
  </si>
  <si>
    <t>01.01</t>
  </si>
  <si>
    <t xml:space="preserve"> 1 г.н.ТЗА-45-FМ Топливозаправщик аэродромный (8569 РР 78 инв.675)</t>
  </si>
  <si>
    <t xml:space="preserve"> 2 г.н.ТЗА-45-FУ Топливозаправщик аэродромный (0228 РХ 78 инв. 809)</t>
  </si>
  <si>
    <t xml:space="preserve"> 2а г.н. А/м ТЗ-22 емкость (б/н инв.167)</t>
  </si>
  <si>
    <t xml:space="preserve"> 3 г.н.ТЗА-45-FМ Топливозаправщик аэродромный (8863 РР 78 инв.684)</t>
  </si>
  <si>
    <t xml:space="preserve"> 4 г.н. А/м КАМАЗ-седельный тягач (В 603 ХО 98  инв.587)</t>
  </si>
  <si>
    <t xml:space="preserve"> 4а г.н. А/м ТЗ-22 топливозаправщик (б/н инв.543)</t>
  </si>
  <si>
    <t xml:space="preserve"> 5 г.н.ТЗА-45-FМ Топливозаправщик аэродромный ( РУ 2694  инв.216)</t>
  </si>
  <si>
    <t xml:space="preserve"> 53 г.н.ТЗА-22-FЕ Топливозаправщик аэродромный ( РХ 5044 78 инв.834 )</t>
  </si>
  <si>
    <t xml:space="preserve"> 54 г.н.ТЗА-22-FЕ Топливозаправщик аэродромный (РХ 5045 78  инв.835)</t>
  </si>
  <si>
    <t xml:space="preserve"> 56 г.н.ТЗА-22-FЕ Топливозаправщик аэродромный ( РХ 6487 78 инв. 849)</t>
  </si>
  <si>
    <t xml:space="preserve"> 5а г.н. А/м ТЗ-22 емкость 22 м. куб.(б/н инв.457)</t>
  </si>
  <si>
    <t xml:space="preserve"> 7 г.н. А/м ТЗА-20-65053 Краз (б/н инв.165)</t>
  </si>
  <si>
    <t xml:space="preserve"> 8 г.н.ТЗА-45-FМ Топливозаправщик аэродромный ( РУ 2695  инв.217)</t>
  </si>
  <si>
    <t xml:space="preserve"> 9 г.н. ТЗА-22-FЕ Топливозаправщик аэродромный (9986 РР 78 инв.711)</t>
  </si>
  <si>
    <t>10 г.н. ТЗА-22-FE Топливозаправщик аэродромный (7070 РР 78 инв 247)</t>
  </si>
  <si>
    <t>11 г.н. А/м КАМАЗ-тягач (В 372 ТА инв.467/2)</t>
  </si>
  <si>
    <t>12 г.н. А/м КАМАЗ-тягач (В 371 ТА инв.467/3)</t>
  </si>
  <si>
    <t>14 г.н. ТЗА-22 Топливозаправщик аэродромный (РХ 5046 78  инв. 825 )</t>
  </si>
  <si>
    <t>15 г.н. ТЗА-22-FE Топливозаправщик аэродромный (8583 РС 78 инв. 805)</t>
  </si>
  <si>
    <t>16 г.н. ТЗА-20 Топливозаправщик аэродромный (8584 РС 78  инв.806 )</t>
  </si>
  <si>
    <t>17 г.н. ТЗА-45 Топливозаправщик аэродромный ( РХ 3671 78 инв. 829 )</t>
  </si>
  <si>
    <t>18 г.н. А/м МАЗ АТЗ 533702-2140 (В 246 УТ 78 инв.534)</t>
  </si>
  <si>
    <t>18а А/м Прицеп-цистерна СЗАП (АС 3606 78 инв.535)</t>
  </si>
  <si>
    <t>19 г.н.ТЗА-45-FЕ Топливозаправщик аэродромный (0056 РУ 78, инв. 893, зав. 147)</t>
  </si>
  <si>
    <t>20 г.н. А/м ЗИЛ-131 ГА Фургон (В 947 ХХ 78 инв.598)</t>
  </si>
  <si>
    <t>21 г.н. А\М Трактор МТЗ-82.1 (3969 РЕ инв.605)</t>
  </si>
  <si>
    <t>22 г.н. А/м МАЗ АТЗ 533702-2140 (В 988 АК 98 инв.606)</t>
  </si>
  <si>
    <t>23 г.н. А/м КАМАЗ 65116 ( В 058 ЕЕ  инв.643 )</t>
  </si>
  <si>
    <t>23а А/м МАЗ 93802-12 полуприцеп бортовой (АР 6890  инв.652)</t>
  </si>
  <si>
    <t>24 г.н. ТЗА-40-FMТопливозаправщик аэродромный ( РХ 6486 78 инв.843)</t>
  </si>
  <si>
    <t>25 г.н.ТЗА-40-FM Топливозаправщик аэродромный (0176 РУ 78, инв. 894, зав. 145)</t>
  </si>
  <si>
    <t>26 г.н. ТЗА-22-FЕ Топливозаправщик аэродромный (РС 9085 инв.812)</t>
  </si>
  <si>
    <t>27а г.н. А/м ЧМЗАП-5524 ТЗ-22 (б/н инв.678)</t>
  </si>
  <si>
    <t>28 г.н. А/м КАМАЗ 65116-62 тягач седельный (В 935 ХА 98 инв.740)</t>
  </si>
  <si>
    <t>28а г.н. А/м ЧМЗАП-5524П ТЗ-22 (б/н инв.679)</t>
  </si>
  <si>
    <t>30 г.н. А/м КАМАЗ-тягач (В 370 ТА инв.467/4)</t>
  </si>
  <si>
    <t>30а г.н. А/м ТЗ-22 топливозаправщик (б/н инв.522)</t>
  </si>
  <si>
    <t>32 г.н. А\м MAXSUS LDV (В 821 ХС инв.717)</t>
  </si>
  <si>
    <t>33 г.н. А/м Автопогрузчик CPCD 25N-RG6 (РС 1679 78 инв.727)</t>
  </si>
  <si>
    <t>34 г.н. А/м Коммунальная машина КМ 82 БГс прицепом пескоразбр. Л-415 (9333 РР 78 инв.696)</t>
  </si>
  <si>
    <t>35 г.н. Трактор ( РХ 7876 78 )</t>
  </si>
  <si>
    <t>36 г.н. А/м Фольксваген Туарег (В 296 РМ инв.736)</t>
  </si>
  <si>
    <t>37 г.н. А/м Хендэ Соната (В 178 НК  инв.738)</t>
  </si>
  <si>
    <t>38 г.н. А/м Автопогрузчик ДВ 1788 (6591 РС инв.796)</t>
  </si>
  <si>
    <t>39 г.н. А/м Renault (В 691 АЕ инв.757)</t>
  </si>
  <si>
    <t>42 г.н. А/м Renault (В 067 ЕУ инв.797)</t>
  </si>
  <si>
    <t>43 г.н. А/м ГАЗ-2752 Грузовой фургон (В 984 КМ  инв.664)</t>
  </si>
  <si>
    <t>45 г.н. А/м Автобус HYNDAI (В 986 ВУ инв.807)</t>
  </si>
  <si>
    <t>46 г.н. А/м ГАЗ 2705 Грузовой фургон (В 864 ЕН инв.649)</t>
  </si>
  <si>
    <t>47 г.н. А/м Деловое купе 22277Е (В 599 НА инв.846)</t>
  </si>
  <si>
    <t>48 г.н. А/м Renault ( В 595 НА 178 инв.845)</t>
  </si>
  <si>
    <t>49 г.н. А/м FIAT DUCATO  Грузовой фургон (В 107 ХР инв.735)</t>
  </si>
  <si>
    <t>50 г.н. А/м Ниссан MURANO (В 770 ТУ инв.687)</t>
  </si>
  <si>
    <t>57 г.н.ТЗА-45-FE Топливозаправщик аэродромный (0034 РУ 78, инв 899, зав. 148)</t>
  </si>
  <si>
    <t>6 г.н. А/м КАМАЗ-тягач (В 400 ТС инв.467)</t>
  </si>
  <si>
    <t>61 г.н. АТЗ-11 Автотопливозаправщик МАЗ 5340В2</t>
  </si>
  <si>
    <t>62 г.н. АТЗ-11 Автотопливозаправщик МАЗ 5340В2</t>
  </si>
  <si>
    <t>SIM-карта</t>
  </si>
  <si>
    <t>А/м ПЦ 8638-012 СЗАП-8357 (АР 7941 78 инв.656)</t>
  </si>
  <si>
    <t>Автоматическая система ГВС (водонагреватели)</t>
  </si>
  <si>
    <t>Агрегат насосный АНСВ-2-400</t>
  </si>
  <si>
    <t>Анализатор ISL FZP 5G2s</t>
  </si>
  <si>
    <t>Анализатор автоматич. фракционного состава нефтепродуктов</t>
  </si>
  <si>
    <t>Анализатор Гаран-152.1</t>
  </si>
  <si>
    <t>Анализатор паров этанола "Алкотектор"</t>
  </si>
  <si>
    <t>Анализатор температуры кристаллизации ISL FZT 5 G2s со встроенной системой охлаждения</t>
  </si>
  <si>
    <t>Аналитические весы Mettle</t>
  </si>
  <si>
    <t>Аналитические весы ML204</t>
  </si>
  <si>
    <t>Аппарат АТВО-20</t>
  </si>
  <si>
    <t>Аппарат высокого давления "Тайфун"</t>
  </si>
  <si>
    <t>Аппарат высокого давления HD 9/20-4М</t>
  </si>
  <si>
    <t>Аппарат высокого давления Royal Press</t>
  </si>
  <si>
    <t>АТС (локальная телекоммуникационная сеть БС Samsung OfficeServ 7400)</t>
  </si>
  <si>
    <t>Бензогенератор AYERBE AY 5000S</t>
  </si>
  <si>
    <t>Блок-контейнер для проведения приемных анализов по ж/дороге</t>
  </si>
  <si>
    <t>Бочковой насос SS 1200 с двигателем</t>
  </si>
  <si>
    <t>Вентилятор ВЦ 14-46 с дв.</t>
  </si>
  <si>
    <t>Вентилятор КВТ 160Е4</t>
  </si>
  <si>
    <t>Вентилятор Осевой AW 500E</t>
  </si>
  <si>
    <t>Верстак 21.3Д-2-36-3</t>
  </si>
  <si>
    <t>Весы лабораторные</t>
  </si>
  <si>
    <t>Весы прецизионные А</t>
  </si>
  <si>
    <t>Вискозиметр Herzog HVM472</t>
  </si>
  <si>
    <t>Водонагреватель</t>
  </si>
  <si>
    <t>Водонагреватель OSO 600л</t>
  </si>
  <si>
    <t>Водосток трубопровод наружный Лаборатор+Проходная</t>
  </si>
  <si>
    <t>Вытяжка САТА с доп. элементами</t>
  </si>
  <si>
    <t>Газоанализатор 2-компонентный</t>
  </si>
  <si>
    <t>Газоанализатор АНТ 3М</t>
  </si>
  <si>
    <t>Газонокосилка HRX476 SDE</t>
  </si>
  <si>
    <t>Гиря калибров. СП-2</t>
  </si>
  <si>
    <t>Громкая связь</t>
  </si>
  <si>
    <t>Двигатель ПАЗ "Аврора" 24V</t>
  </si>
  <si>
    <t>Дегазатор ВУД-152</t>
  </si>
  <si>
    <t>Диагностическое оборудование Volvo interface 88890180</t>
  </si>
  <si>
    <t>Дистиллятор GFL-2012-G</t>
  </si>
  <si>
    <t>Дозатор FC 17-80/80</t>
  </si>
  <si>
    <t>Дозатор МКА 2290</t>
  </si>
  <si>
    <t>Жб лотки эксплуатации кабеля</t>
  </si>
  <si>
    <t>ИБП APC Smart-UPS RT SURT8000RMXLI 8000VA</t>
  </si>
  <si>
    <t>ИБП АРС Smart-UPS RT SURT8000 RMXL</t>
  </si>
  <si>
    <t>ИБП АРС Smart-UPS SUA2200I инв.726</t>
  </si>
  <si>
    <t>ИБП УПНС 6000 NX источник беспер. питания инв.655</t>
  </si>
  <si>
    <t>Измеритель параметров света фар ИПф-01</t>
  </si>
  <si>
    <t>Измеритель цифровой удельной электропроводности</t>
  </si>
  <si>
    <t>Источник бесперебойного питания GXT2 6000 RT</t>
  </si>
  <si>
    <t>Карта оригинал-макета</t>
  </si>
  <si>
    <t>Колбонагреватель ПЭ-4110</t>
  </si>
  <si>
    <t>Колбонагреватель ПЭ-4120</t>
  </si>
  <si>
    <t>Компенсатор сильфонный Ду250,Ру16</t>
  </si>
  <si>
    <t>Комплект "Успех-АТГ-425.20" трассотечепоисковый</t>
  </si>
  <si>
    <t>Комплект мебели для секретаря</t>
  </si>
  <si>
    <t>Комплект мебели лаборатория</t>
  </si>
  <si>
    <t>Комплект стеллажей К10551</t>
  </si>
  <si>
    <t>Компьютер монитор TFT 17* Samsung инв.540/2</t>
  </si>
  <si>
    <t xml:space="preserve">Кондиционер </t>
  </si>
  <si>
    <t>Кондиционер AWYZ18LBC</t>
  </si>
  <si>
    <t>Кондиционер DAIKIN (инв.751)</t>
  </si>
  <si>
    <t>Кондиционер DAIKIN (инв.753)</t>
  </si>
  <si>
    <t>Кондиционер DAIKIN (инв.754)</t>
  </si>
  <si>
    <t>Кондиционер DAIKIN (инв.755)</t>
  </si>
  <si>
    <t>Кондиционер DAIKIN (инв.756)</t>
  </si>
  <si>
    <t>Кондиционер Fujitsu ASYA</t>
  </si>
  <si>
    <t>Кондиционер G18ST</t>
  </si>
  <si>
    <t>Кондиционер Hyundai HSH12</t>
  </si>
  <si>
    <t>Кондиционер JAX ACS-05E</t>
  </si>
  <si>
    <t>Кондиционер LEG</t>
  </si>
  <si>
    <t>Кондиционер LG (инв.739)</t>
  </si>
  <si>
    <t>Кондиционер Panasonic (инв.752)</t>
  </si>
  <si>
    <t>Кондиционер настенный ASY9US/AOY9UF (инв.744)</t>
  </si>
  <si>
    <t>Кондиционер настенный ASY9US/AOY9UF (инв.745)</t>
  </si>
  <si>
    <t>Кондиционер настенный ASY9US/AOY9UF (инв.746)</t>
  </si>
  <si>
    <t>Кондиционер настенный ASY9US/AOY9UF (инв.747)</t>
  </si>
  <si>
    <t>Кондиционер настенный ASY9US/AOY9UF (инв.748)</t>
  </si>
  <si>
    <t>Кондиционер настенный PANASONIK</t>
  </si>
  <si>
    <t>Кондиционер настенный РС (инв.749)</t>
  </si>
  <si>
    <t>Кондиционер настенный РС (инв.750)</t>
  </si>
  <si>
    <t>Кондуктометер цифровой</t>
  </si>
  <si>
    <t>Контейнер</t>
  </si>
  <si>
    <t>Контейнер "Взрыв-А1М"</t>
  </si>
  <si>
    <t>Контейнер для мусора</t>
  </si>
  <si>
    <t>Контейнер для хранения килфрост (танк контейнер РГС-25 № 204)</t>
  </si>
  <si>
    <t>Контейнер для хранения килфрост (Танк контейнер РГС-25 № 207)</t>
  </si>
  <si>
    <t>Контейнер для хранения спецжидкости ИМ</t>
  </si>
  <si>
    <t>Контейнер для хранения спецжидкости ИМ металлический</t>
  </si>
  <si>
    <t>Контейнер К-20 У</t>
  </si>
  <si>
    <t>Контейнер К-24 м3 (Каркасный)</t>
  </si>
  <si>
    <t>Контейнер К-6</t>
  </si>
  <si>
    <t>Контейнер К-6 м.куб.</t>
  </si>
  <si>
    <t>Контейнер-Блок  2,45*9и2,5*2,5</t>
  </si>
  <si>
    <t>Контейнр морской</t>
  </si>
  <si>
    <t>Копир. аппарат CanNP7161</t>
  </si>
  <si>
    <t>Копир. аппарат Xerox CC118</t>
  </si>
  <si>
    <t>Копир. аппаратToshiba 1360 инв.80</t>
  </si>
  <si>
    <t>Копировальный аппарат</t>
  </si>
  <si>
    <t>Копировальный аппарат TOSHIBA</t>
  </si>
  <si>
    <t>Косилка роторная АС-1</t>
  </si>
  <si>
    <t>Косилка-триммер Husgvarna 333R</t>
  </si>
  <si>
    <t>Кофеварка Jura X-90</t>
  </si>
  <si>
    <t>Кофемашина Gaggia Titanium</t>
  </si>
  <si>
    <t>Кофемашина Jura Impressa XF50</t>
  </si>
  <si>
    <t>Кресло "Coimbra\BR"</t>
  </si>
  <si>
    <t>Кресло "Imperia"</t>
  </si>
  <si>
    <t>Кулонометрический титратор DL32</t>
  </si>
  <si>
    <t>Кулонометрический титратор С20D</t>
  </si>
  <si>
    <t>Лабораторная посудомоечная машина</t>
  </si>
  <si>
    <t>Лебедка с тросом "Паук"</t>
  </si>
  <si>
    <t>Лестница алюминевая</t>
  </si>
  <si>
    <t>Локально вычислительная сеть БС инв.757</t>
  </si>
  <si>
    <t>Локально вычислительная сеть РС инв.753</t>
  </si>
  <si>
    <t>ЛТСУ-Локальная Технологическая станция управления</t>
  </si>
  <si>
    <t>Магнитная мешалка лабораторная</t>
  </si>
  <si>
    <t>Манометр грузопоршневой МП-60</t>
  </si>
  <si>
    <t>Масляный радиатор</t>
  </si>
  <si>
    <t>Мачта-флагшток+тумба</t>
  </si>
  <si>
    <t>Мебель комплект Б</t>
  </si>
  <si>
    <t>Мебель комплект Д</t>
  </si>
  <si>
    <t>Мебель комплект К</t>
  </si>
  <si>
    <t>Мебель комплект офисный</t>
  </si>
  <si>
    <t>Мебель комплект РС</t>
  </si>
  <si>
    <t>Мебель комплект С</t>
  </si>
  <si>
    <t>Мебель комплект ТД</t>
  </si>
  <si>
    <t>Мебель комплект-кухня РС</t>
  </si>
  <si>
    <t>Мебель комплект-стелаж К</t>
  </si>
  <si>
    <t>Мебель комплект-тумба К</t>
  </si>
  <si>
    <t>Мебель кресло JUPITER</t>
  </si>
  <si>
    <t>Мебель кресло JUPITER-2</t>
  </si>
  <si>
    <t>Мебель кресло Persona</t>
  </si>
  <si>
    <t>Мебель люстра декоративная</t>
  </si>
  <si>
    <t>Мебель люстра зеленоксид</t>
  </si>
  <si>
    <t>Мебель люстра краспластина</t>
  </si>
  <si>
    <t>Мебель офисная</t>
  </si>
  <si>
    <t>Мебель офисная комплект</t>
  </si>
  <si>
    <t>Мебель офисная-2</t>
  </si>
  <si>
    <t>Мебель сейф Р367</t>
  </si>
  <si>
    <t>Мебель стеллаж лабораторный</t>
  </si>
  <si>
    <t>Мебель стойка КПП</t>
  </si>
  <si>
    <t>Мебель стол офисный</t>
  </si>
  <si>
    <t>Мебель тумба офисная</t>
  </si>
  <si>
    <t>Мебель шкаф</t>
  </si>
  <si>
    <t>Мебель шкаф архивный</t>
  </si>
  <si>
    <t>Мебель шкаф лабораторный</t>
  </si>
  <si>
    <t>Мебель шкаф сер. компьютер</t>
  </si>
  <si>
    <t>Механизм элекрМОЭФ-250/25</t>
  </si>
  <si>
    <t>Модульное здание блок-контейнер</t>
  </si>
  <si>
    <t>Мотопомпа бензиновая Robin PTG 307 ST для сильнозагрязненных вод</t>
  </si>
  <si>
    <t>Мототриммер-бензотриммер</t>
  </si>
  <si>
    <t>МФУ HP LaserJet M2727nf (принтер, сканер, копир)</t>
  </si>
  <si>
    <t>МФУ HP LJ M2727nf инв.723</t>
  </si>
  <si>
    <t>МФУ HP LJ M2727nf инв.743</t>
  </si>
  <si>
    <t>МФУ HP LJ M2727nf инв.744</t>
  </si>
  <si>
    <t>Нагнетатель смазок электрический передвижной</t>
  </si>
  <si>
    <t>Нагреватель жидкотопливный Star 85H</t>
  </si>
  <si>
    <t>Наконечник гидрант Carter</t>
  </si>
  <si>
    <t>Наконечник нижней заправки</t>
  </si>
  <si>
    <t>Наконечник нижней заправки 64200 CD3DEJK</t>
  </si>
  <si>
    <t>Наконечник нижней заправки 64200 CD3DEJK 1</t>
  </si>
  <si>
    <t>Наконечник нижней заправки 64200 CD3DEK</t>
  </si>
  <si>
    <t>Наконечник нижней заправки 64200 CDF3DEK</t>
  </si>
  <si>
    <t>Наконечник нижней заправки 64200 CDF43DEK с пробоотборником</t>
  </si>
  <si>
    <t>Наконечник нижней заправки 64200 CDЕ3DEK</t>
  </si>
  <si>
    <t>Наконечник нижней заправки Carter SM 64200 CD-3DEK</t>
  </si>
  <si>
    <t>Наконечник нижней заправки Carter SM 64200 CDF4-3DEK</t>
  </si>
  <si>
    <t>Наконечник нижней заправки F43DEK</t>
  </si>
  <si>
    <t>Наконечник нижней заправки с пробоотборником 64200 CDF43DEK WL2229/25</t>
  </si>
  <si>
    <t>Насаждения арония черноплодная 720 ед</t>
  </si>
  <si>
    <t>Насос 03Н1-GR Насос</t>
  </si>
  <si>
    <t>Насос 06D1-GAR</t>
  </si>
  <si>
    <t>Насос 1 АСЦЛ-20-24ГМ</t>
  </si>
  <si>
    <t>Насос 1АСЦЛ 20/24ГМ эл.дв.18,5 кВТ</t>
  </si>
  <si>
    <t>Насос PTG 307D</t>
  </si>
  <si>
    <t>Насос АСЦЛ 20-24 ГМ (э/д взрывозащитный 18,5 кВТ прав. вращ</t>
  </si>
  <si>
    <t>Насос АСЦЛ 20-24Г лев.вр.с дв.18,5/1500 взр.</t>
  </si>
  <si>
    <t>Насос АСЦЛ-20-24Г с электродвигателем</t>
  </si>
  <si>
    <t>Насос бочковой Jp-400-EX SS 1000</t>
  </si>
  <si>
    <t>Насос Гном 100-25</t>
  </si>
  <si>
    <t>Насос Гном 16/16</t>
  </si>
  <si>
    <t>Насос ПН-65 в комплекте с ЭД (взрывозащищенный) 11 кВТ на раме</t>
  </si>
  <si>
    <t>Насос ручной РКК-33</t>
  </si>
  <si>
    <t>Насосный агрегат Ш 80-2,5</t>
  </si>
  <si>
    <t>Насосный агрегат Ш80-2,5-37,5/2,5Б с э/дв. 15кВт/1000об.</t>
  </si>
  <si>
    <t>Ноутбук Acer 5720G32 инв.758</t>
  </si>
  <si>
    <t>Ноутбук Acer F8Va инв. 772</t>
  </si>
  <si>
    <t>Ноутбук Acer М51VА инв.771</t>
  </si>
  <si>
    <t>Ноутбук ASUS F9e CD T5550 инв.733</t>
  </si>
  <si>
    <t>Ноутбук Lenovo IdeaPad 250Гб инв.719</t>
  </si>
  <si>
    <t>Ноутбук Soni VGN-FZ21MR CD T7250 инв.729</t>
  </si>
  <si>
    <t>Ноутбук Soni VGN-FZ21MR CD T7250 инв.730</t>
  </si>
  <si>
    <t>Остилограф измеритель OS-5100</t>
  </si>
  <si>
    <t>Отопительная установка JUMBO 115 м/с</t>
  </si>
  <si>
    <t>Охладитель DLK1 Lauda лаб.</t>
  </si>
  <si>
    <t>Охладитель проточныйDLK25</t>
  </si>
  <si>
    <t>Охранная сигнализация на БС (Литеры Ж,З,Д)</t>
  </si>
  <si>
    <t>Охранно-пожарная сигнализация</t>
  </si>
  <si>
    <t>Планомер лабораторныйDE4</t>
  </si>
  <si>
    <t>Плотномер лабораторный</t>
  </si>
  <si>
    <t>Плотномер лабораторный DMA</t>
  </si>
  <si>
    <t>Плотномер лабораторный цифровой</t>
  </si>
  <si>
    <t>Плотномер портативный Densito 30PX</t>
  </si>
  <si>
    <t>Площадка автотранспорта (120001122)</t>
  </si>
  <si>
    <t>Площадка бетонная для мойки ТЗА</t>
  </si>
  <si>
    <t>Площадка бетонная с навесом для хранения ПВКЖ "И-М"</t>
  </si>
  <si>
    <t>Площадка БС хранение ГСМ (120001121)</t>
  </si>
  <si>
    <t>Площадка для проведения проверок счетчиков жидкости</t>
  </si>
  <si>
    <t>Площадка для хранения ПОЖ</t>
  </si>
  <si>
    <t>Площадка с навесом для хранения РТИ на расх. скл.</t>
  </si>
  <si>
    <t>Площадка центр фильтрации (120001121)</t>
  </si>
  <si>
    <t>Подогреватель жидкостной 24В 15кВт</t>
  </si>
  <si>
    <t>Подъемник канавный г/п 8т П-263-01</t>
  </si>
  <si>
    <t>Пожарная сигнализация архив</t>
  </si>
  <si>
    <t>Пожарная сигнализация КИПиА</t>
  </si>
  <si>
    <t>Пресс гидравлический 10т Р-338СП</t>
  </si>
  <si>
    <t>Прибор Herzog HGT 917</t>
  </si>
  <si>
    <t>Прибор вакуумного фильтрования</t>
  </si>
  <si>
    <t>Прибор для определения температуры вспышки</t>
  </si>
  <si>
    <t>Прибор для поиска кабеля</t>
  </si>
  <si>
    <t>Принтер HP 2420 DN инв.654</t>
  </si>
  <si>
    <t>Принтер HP Color LJ CP5225n</t>
  </si>
  <si>
    <t>Принтер Xerox Phser 3428 инв.695</t>
  </si>
  <si>
    <t>Принтер лазерный НР LaserJet 5200TN инв.669</t>
  </si>
  <si>
    <t>Приспособление П-232 (стенд) для снятия и установки КП</t>
  </si>
  <si>
    <t>Приспособление ПОЗ-Т</t>
  </si>
  <si>
    <t>Противотаранное устройство</t>
  </si>
  <si>
    <t>Противотаранное устройство (расх. скл)</t>
  </si>
  <si>
    <t>Пункт налива ПОЖ</t>
  </si>
  <si>
    <t>Р4+Стол мойка двойная</t>
  </si>
  <si>
    <t>Р4+Стол мойка с сушилкой</t>
  </si>
  <si>
    <t>Радиостанция F-11OS VHF</t>
  </si>
  <si>
    <t>Радиостанция F310</t>
  </si>
  <si>
    <t>Радиостанция IC-F310 ICOM</t>
  </si>
  <si>
    <t>Радиостанция IC-F310 ICOM-10</t>
  </si>
  <si>
    <t>Радиостанция IC-F310 ICOM-2</t>
  </si>
  <si>
    <t>Радиостанция IC-F310 ICOM-3</t>
  </si>
  <si>
    <t>Радиостанция IC-F310 ICOM-4</t>
  </si>
  <si>
    <t>Радиостанция IC-F310 ICOM-5</t>
  </si>
  <si>
    <t>Радиостанция IC-F310 ICOM-6</t>
  </si>
  <si>
    <t>Радиостанция IC-F310 ICOM-7</t>
  </si>
  <si>
    <t>Радиостанция IC-F310 ICOM-8</t>
  </si>
  <si>
    <t>Радиостанция IC-F310 ICOM-9</t>
  </si>
  <si>
    <t>Радиотелефон Nokia 6150</t>
  </si>
  <si>
    <t>Радиотелефон Siemens M35i</t>
  </si>
  <si>
    <t>Радиотелефон Siemens S45</t>
  </si>
  <si>
    <t>Резервуар РГС-25 наземный №12</t>
  </si>
  <si>
    <t>Резервуар РГС-60 подземный №10</t>
  </si>
  <si>
    <t>Резервуар РГС-75 наземный № 2</t>
  </si>
  <si>
    <t>Рефрактометр ИРФ-454Б2М...</t>
  </si>
  <si>
    <t>Рефрактометр ИРФ4554Б2м</t>
  </si>
  <si>
    <t>Рефрактометр УРЛ</t>
  </si>
  <si>
    <t>Рефрактометр цифровой RE40</t>
  </si>
  <si>
    <t>РН-метр лабораторный</t>
  </si>
  <si>
    <t>Сварочный аппарат</t>
  </si>
  <si>
    <t>Светильник настольный</t>
  </si>
  <si>
    <t>Светильник настольный дельта</t>
  </si>
  <si>
    <t>СВЧ Samsung</t>
  </si>
  <si>
    <t>Сейф</t>
  </si>
  <si>
    <t>Сейф 1001в/я</t>
  </si>
  <si>
    <t>Сервер HP DL18066 SAS инв.703</t>
  </si>
  <si>
    <t>Сервер HP DL18066 SATA инв.701</t>
  </si>
  <si>
    <t>Сервер HP DL18066 SATA инв.702</t>
  </si>
  <si>
    <t>Сервер IBM x3250M3</t>
  </si>
  <si>
    <t>Сервер SM xSBA\E6750\4*1024mb инв.755</t>
  </si>
  <si>
    <t>Серверный шкаф Eurolan</t>
  </si>
  <si>
    <t>Сигнализация "УОО Юпитер"</t>
  </si>
  <si>
    <t>Система аварийно-бесперебойного питания систем связи РС</t>
  </si>
  <si>
    <t>Система видеонаблюдения (БС)</t>
  </si>
  <si>
    <t>Система видеонаблюдения Базовый склад</t>
  </si>
  <si>
    <t>Система видеонаблюдения БС</t>
  </si>
  <si>
    <t>Система видеонаблюдения оборудование лаб.</t>
  </si>
  <si>
    <t>Система видеонаблюдения Р</t>
  </si>
  <si>
    <t>Система видеонаблюдения РС</t>
  </si>
  <si>
    <t>Система видеонаблюдения Ст</t>
  </si>
  <si>
    <t>Система вытяжной вентиляции БС (лит.Д)</t>
  </si>
  <si>
    <t>Система контроля довзрывоопасных концентраций паров нефтепр. на баз. скл.</t>
  </si>
  <si>
    <t>Система наружного освещения на территории расходного склада</t>
  </si>
  <si>
    <t>Система оповещения пожара</t>
  </si>
  <si>
    <t>Система охранной сигнализации</t>
  </si>
  <si>
    <t>Система пожарной сигнализации медсанчасть</t>
  </si>
  <si>
    <t>Система пожарной сигнализации РС вещевой скл.</t>
  </si>
  <si>
    <t>Система пожарной сигнализации РС ТЗиДомТех</t>
  </si>
  <si>
    <t>Система пожарной сигнализации спиртовой склад</t>
  </si>
  <si>
    <t>Система пожарной сигнализации эстакада БС</t>
  </si>
  <si>
    <t>Система речевого оповещения людей о пожаре</t>
  </si>
  <si>
    <t>Система хранения данных IBM System Storage DS 3512</t>
  </si>
  <si>
    <t>Система электроснабжения аварийным источником питания на территории РС</t>
  </si>
  <si>
    <t>Системный блок ATX Pentium+модем инв.469</t>
  </si>
  <si>
    <t>Системный блок ATX КЕЙ Оптима инв.694</t>
  </si>
  <si>
    <t>Системный блок ATX ПК "Кей" (комп.)+монитор инв.732</t>
  </si>
  <si>
    <t>Системный блок АТХ 400/Р5Е-VM/Е6850/160gb инв.666</t>
  </si>
  <si>
    <t>Системный блок АТХ 400/Р5Е-VM/Е6850/160gb инв.668</t>
  </si>
  <si>
    <t>Системный блок АТХ 500W/ASUS 512mb инв.713</t>
  </si>
  <si>
    <t>Системный блок+ монитор Samsung 173Р Pilot Black+UPS WOW 700+UPS WOW 500 инв.682</t>
  </si>
  <si>
    <t>Системный блок+ монитор Samsung 740N SilverTFT+колонки  инв.693</t>
  </si>
  <si>
    <t>Системный блок+ монитор Samsung 740N+UPS WOW 500  инв.707</t>
  </si>
  <si>
    <t>Системы ОПС (БС)</t>
  </si>
  <si>
    <t>Скамья с мет. ножками</t>
  </si>
  <si>
    <t>Снегоуборщик HS 970K1 ETS</t>
  </si>
  <si>
    <t>Станок  шиномонтажный TROMMELBERG</t>
  </si>
  <si>
    <t>Станок настольно сверл. СНВШ-2</t>
  </si>
  <si>
    <t>Станок токарно-винторезн. 1М63Ф101</t>
  </si>
  <si>
    <t>Стелаж вишня</t>
  </si>
  <si>
    <t>Стелаж консольный</t>
  </si>
  <si>
    <t>Стенд диагностики электрооборудования СКИФ-1-01</t>
  </si>
  <si>
    <t>Стенд для испытания форсунок ДД-2110</t>
  </si>
  <si>
    <t>Стенд испытания наконечников</t>
  </si>
  <si>
    <t>Стенд по испытанию раздаточных руковов СИЗР</t>
  </si>
  <si>
    <t>Стенд проверки счетчиков</t>
  </si>
  <si>
    <t>Стол ВТ87(208)</t>
  </si>
  <si>
    <t>Стол компьютерный</t>
  </si>
  <si>
    <t>Стол однотум. L-1.2m</t>
  </si>
  <si>
    <t>Стол-Мойка-Сушилка лабор.</t>
  </si>
  <si>
    <t>Столик 79*64*68 чер</t>
  </si>
  <si>
    <t>Стул офисный</t>
  </si>
  <si>
    <t>Стулья</t>
  </si>
  <si>
    <t>Сушильный шкаф SNOL</t>
  </si>
  <si>
    <t>Счетчик FZC 17-80/80</t>
  </si>
  <si>
    <t>Счетчик ВМ200 образцовый в комплекте с ответными фланцами</t>
  </si>
  <si>
    <t>Счетчик жидкости МКА 3350 А2</t>
  </si>
  <si>
    <t>Счетчик литрометр</t>
  </si>
  <si>
    <t>Счетчик МКА 2290 А1</t>
  </si>
  <si>
    <t>Счетчик МКА 3350 А2</t>
  </si>
  <si>
    <t>Счетчик ППВ-100 1,7</t>
  </si>
  <si>
    <t>Счетчик ППВ-100 24</t>
  </si>
  <si>
    <t xml:space="preserve">Счетчик топлива ISOIL </t>
  </si>
  <si>
    <t>Съемник шкворней гидравлический</t>
  </si>
  <si>
    <t>ТВ+DVD SONI KLV</t>
  </si>
  <si>
    <t>Тележка гидравлическая, платформенная</t>
  </si>
  <si>
    <t>Телефон a Panasonik</t>
  </si>
  <si>
    <t>Телефон aппарат Panasonik</t>
  </si>
  <si>
    <t>Телефон Panasonic EB-GD90</t>
  </si>
  <si>
    <t>Телефон Siemens SL45 (GSV900/1800)</t>
  </si>
  <si>
    <t>Телефонная станция АТС</t>
  </si>
  <si>
    <t>Телефонная станция АТС  Samsung</t>
  </si>
  <si>
    <t>Теливизор Панасоник</t>
  </si>
  <si>
    <t>Тепловентилятор Melissa</t>
  </si>
  <si>
    <t>Термостат E215TLauda лаб.</t>
  </si>
  <si>
    <t>Термостат VIS-T для определения вязкости</t>
  </si>
  <si>
    <t>Термостат жидкостной Е215</t>
  </si>
  <si>
    <t>Термостат нагревающий LAUDA ECO ET 15G</t>
  </si>
  <si>
    <t>Триммер Husgvarna 235 R</t>
  </si>
  <si>
    <t>Триммер Husgvarna 333 R</t>
  </si>
  <si>
    <t>Триммер бензиновый Husgvarna 235 R</t>
  </si>
  <si>
    <t>Указатель циркуляции</t>
  </si>
  <si>
    <t>Уничтожитель бумаг шреддер kobra 260</t>
  </si>
  <si>
    <t>Уничтожитель бумаг шреддер primo 2600</t>
  </si>
  <si>
    <t>Уровнеметр УДУ-10</t>
  </si>
  <si>
    <t>Установка расточка-обточк</t>
  </si>
  <si>
    <t>Устройство Economy для промывки</t>
  </si>
  <si>
    <t>Факс CANON L220</t>
  </si>
  <si>
    <t>Факс Panasonic KX-FL 523</t>
  </si>
  <si>
    <t>Фен GHG нагрева</t>
  </si>
  <si>
    <t>Холодильник</t>
  </si>
  <si>
    <t>Холодильник Bosch KSR 384</t>
  </si>
  <si>
    <t>Холодильник БОШ</t>
  </si>
  <si>
    <t>Холодильник М29FN</t>
  </si>
  <si>
    <t>Холодильник мороз Bosch G</t>
  </si>
  <si>
    <t>Центрифуга цифровая настольная</t>
  </si>
  <si>
    <t>Цистерна РГС-10</t>
  </si>
  <si>
    <t>Цистерна РГС-25 № 11</t>
  </si>
  <si>
    <t>Цистерна РГС-25 № 9</t>
  </si>
  <si>
    <t>Цифровой Термостат Vis-T</t>
  </si>
  <si>
    <t>Ш-S 75 шкаф</t>
  </si>
  <si>
    <t>Ш-S 76 шкаф</t>
  </si>
  <si>
    <t>Ш-S 81 гардероб</t>
  </si>
  <si>
    <t>Ш-Е 41 стол</t>
  </si>
  <si>
    <t>Ш-Т 08 тумба</t>
  </si>
  <si>
    <t>Шкаф 101</t>
  </si>
  <si>
    <t>Шкаф 102</t>
  </si>
  <si>
    <t>Шкаф 177*80*40</t>
  </si>
  <si>
    <t>Шкаф 177*80*40 бук</t>
  </si>
  <si>
    <t>Шкаф вытяжной</t>
  </si>
  <si>
    <t>Шкаф вытяжной с двойной мойкой</t>
  </si>
  <si>
    <t>Шкаф для хранения приборов</t>
  </si>
  <si>
    <t>Шкаф для хранения хим. реактивов</t>
  </si>
  <si>
    <t>Шкаф КД-813</t>
  </si>
  <si>
    <t>Шкаф КД-814</t>
  </si>
  <si>
    <t>Шкаф комплект из 2 секций</t>
  </si>
  <si>
    <t>Шкаф металл.</t>
  </si>
  <si>
    <t>Шкаф ОД-421</t>
  </si>
  <si>
    <t>Шкаф оружейный</t>
  </si>
  <si>
    <t>Шлагбаум стрела РС</t>
  </si>
  <si>
    <t>Штабелер д/бочек ручной</t>
  </si>
  <si>
    <t>Штампы</t>
  </si>
  <si>
    <t>Щит АВР 250А 3-х фазный</t>
  </si>
  <si>
    <t>Электродвигатели (кап.рем.)</t>
  </si>
  <si>
    <t>Электрозадвижки МЭОФ (исполнит.механизмы на пункты налива)</t>
  </si>
  <si>
    <t>Электропривод Б099099-06М1(ВВВВБ-06) мощ.1,5 кВт</t>
  </si>
  <si>
    <t>Электропривод ЭПВ-10-03-У (А-03) мощ.0,55 кВт</t>
  </si>
  <si>
    <t>Электрочайник</t>
  </si>
  <si>
    <t>Ящик пожарный</t>
  </si>
  <si>
    <t>Радиостанции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</si>
  <si>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</si>
  <si>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</si>
  <si>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</si>
  <si>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</si>
  <si>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</si>
  <si>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</si>
  <si>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</si>
  <si>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</si>
  <si>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</si>
  <si>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31.05.2013</t>
  </si>
  <si>
    <t xml:space="preserve">ТЗА-45-FМ Топливозаправщик аэродромный </t>
  </si>
  <si>
    <t>Насос АСЦЛ-20-24ГМ</t>
  </si>
  <si>
    <t>11.06.2013</t>
  </si>
  <si>
    <t>12.06.2013</t>
  </si>
  <si>
    <t>01.07.2013</t>
  </si>
  <si>
    <t>19.07.2013</t>
  </si>
  <si>
    <t>26.07.2013</t>
  </si>
  <si>
    <t>01.09.2013</t>
  </si>
  <si>
    <t>18</t>
  </si>
  <si>
    <t>10.09.2013</t>
  </si>
  <si>
    <t>19</t>
  </si>
  <si>
    <t>03.10.2013</t>
  </si>
  <si>
    <t>Насос ПН-65 в комплекте с взрывозащищенным электродвигателем 11 кВТ на раме</t>
  </si>
  <si>
    <t>Насос АСЦЛ 20-24 ГМ  c взрывозащищенным электродвигателем 18,5кВт</t>
  </si>
  <si>
    <t>26.03.2013</t>
  </si>
  <si>
    <t>01.04.2013</t>
  </si>
  <si>
    <t>01.05.2013</t>
  </si>
  <si>
    <t>01.06.2013</t>
  </si>
  <si>
    <t>01.08.2013</t>
  </si>
  <si>
    <t>01.10.2013</t>
  </si>
  <si>
    <t>20.04.2013</t>
  </si>
  <si>
    <t>30.04.2013</t>
  </si>
  <si>
    <t>АТЗ-11 Автотопливозаправщик МАЗ 5340В2</t>
  </si>
  <si>
    <t>АТЗ-11 Автотопливозаправщик МАЗ 5340В2 с автономным отопителем</t>
  </si>
  <si>
    <t>имп. технологич. оборудование</t>
  </si>
  <si>
    <r>
      <t xml:space="preserve">сведения о юридическом лице: </t>
    </r>
    <r>
      <rPr>
        <u/>
        <sz val="12"/>
        <rFont val="Times New Roman"/>
        <family val="1"/>
        <charset val="204"/>
      </rPr>
      <t>Закрытое акционерное общество "Совэкс"</t>
    </r>
  </si>
  <si>
    <t>летний сезон 2013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</si>
</sst>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;[Red]\-#,##0.00"/>
    <numFmt numFmtId="165" formatCode="0.00;[Red]\-0.00"/>
  </numFmts>
  <fonts count="10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Alignment="1">
      <alignment vertical="center"/>
    </xf>
    <xf numFmtId="0" fontId="7" fillId="0" borderId="12" xfId="2" applyNumberFormat="1" applyFont="1" applyBorder="1" applyAlignment="1">
      <alignment horizontal="center" vertical="center" wrapText="1"/>
    </xf>
    <xf numFmtId="0" fontId="7" fillId="0" borderId="16" xfId="2" applyNumberFormat="1" applyFont="1" applyBorder="1" applyAlignment="1">
      <alignment horizontal="center"/>
    </xf>
    <xf numFmtId="0" fontId="7" fillId="0" borderId="17" xfId="2" applyNumberFormat="1" applyFont="1" applyBorder="1" applyAlignment="1">
      <alignment horizontal="center"/>
    </xf>
    <xf numFmtId="0" fontId="7" fillId="0" borderId="18" xfId="2" applyNumberFormat="1" applyFont="1" applyBorder="1" applyAlignment="1">
      <alignment horizontal="center"/>
    </xf>
    <xf numFmtId="0" fontId="7" fillId="0" borderId="19" xfId="2" applyNumberFormat="1" applyFont="1" applyBorder="1" applyAlignment="1">
      <alignment horizontal="center"/>
    </xf>
    <xf numFmtId="0" fontId="8" fillId="0" borderId="20" xfId="2" applyNumberFormat="1" applyFont="1" applyBorder="1" applyAlignment="1">
      <alignment horizontal="left" vertical="top" wrapText="1"/>
    </xf>
    <xf numFmtId="164" fontId="7" fillId="0" borderId="7" xfId="2" applyNumberFormat="1" applyFont="1" applyBorder="1" applyAlignment="1">
      <alignment horizontal="right" vertical="top" wrapText="1"/>
    </xf>
    <xf numFmtId="0" fontId="7" fillId="0" borderId="7" xfId="2" applyNumberFormat="1" applyFont="1" applyBorder="1" applyAlignment="1">
      <alignment horizontal="right" vertical="top" wrapText="1"/>
    </xf>
    <xf numFmtId="0" fontId="7" fillId="0" borderId="21" xfId="2" applyNumberFormat="1" applyFont="1" applyBorder="1" applyAlignment="1">
      <alignment horizontal="right" vertical="top" wrapText="1"/>
    </xf>
    <xf numFmtId="0" fontId="7" fillId="0" borderId="20" xfId="2" applyNumberFormat="1" applyFont="1" applyBorder="1" applyAlignment="1">
      <alignment horizontal="left" vertical="top" wrapText="1" indent="1"/>
    </xf>
    <xf numFmtId="165" fontId="7" fillId="0" borderId="7" xfId="2" applyNumberFormat="1" applyFont="1" applyBorder="1" applyAlignment="1">
      <alignment horizontal="right" vertical="top" wrapText="1"/>
    </xf>
    <xf numFmtId="0" fontId="6" fillId="0" borderId="22" xfId="2" applyFont="1" applyBorder="1" applyAlignment="1">
      <alignment horizontal="left"/>
    </xf>
    <xf numFmtId="0" fontId="6" fillId="0" borderId="0" xfId="2"/>
    <xf numFmtId="0" fontId="7" fillId="3" borderId="20" xfId="2" applyNumberFormat="1" applyFont="1" applyFill="1" applyBorder="1" applyAlignment="1">
      <alignment horizontal="left" vertical="top" wrapText="1" indent="1"/>
    </xf>
    <xf numFmtId="0" fontId="7" fillId="3" borderId="7" xfId="2" applyNumberFormat="1" applyFont="1" applyFill="1" applyBorder="1" applyAlignment="1">
      <alignment horizontal="right" vertical="top" wrapText="1"/>
    </xf>
    <xf numFmtId="164" fontId="7" fillId="3" borderId="7" xfId="2" applyNumberFormat="1" applyFont="1" applyFill="1" applyBorder="1" applyAlignment="1">
      <alignment horizontal="right" vertical="top" wrapText="1"/>
    </xf>
    <xf numFmtId="0" fontId="7" fillId="3" borderId="21" xfId="2" applyNumberFormat="1" applyFont="1" applyFill="1" applyBorder="1" applyAlignment="1">
      <alignment horizontal="right" vertical="top" wrapText="1"/>
    </xf>
    <xf numFmtId="43" fontId="0" fillId="0" borderId="0" xfId="1" applyFont="1"/>
    <xf numFmtId="43" fontId="0" fillId="0" borderId="0" xfId="1" applyNumberFormat="1" applyFont="1"/>
    <xf numFmtId="14" fontId="7" fillId="0" borderId="7" xfId="2" applyNumberFormat="1" applyFont="1" applyBorder="1" applyAlignment="1">
      <alignment horizontal="right" vertical="top" wrapText="1"/>
    </xf>
    <xf numFmtId="14" fontId="7" fillId="3" borderId="7" xfId="2" applyNumberFormat="1" applyFont="1" applyFill="1" applyBorder="1" applyAlignment="1">
      <alignment horizontal="right" vertical="top" wrapText="1"/>
    </xf>
    <xf numFmtId="2" fontId="0" fillId="0" borderId="0" xfId="0" applyNumberFormat="1"/>
    <xf numFmtId="43" fontId="0" fillId="0" borderId="0" xfId="0" applyNumberFormat="1"/>
    <xf numFmtId="0" fontId="3" fillId="0" borderId="3" xfId="0" applyFont="1" applyBorder="1" applyAlignment="1">
      <alignment horizontal="left"/>
    </xf>
    <xf numFmtId="4" fontId="2" fillId="0" borderId="2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0" borderId="13" xfId="2" applyNumberFormat="1" applyFont="1" applyBorder="1" applyAlignment="1">
      <alignment horizontal="center" vertical="center" wrapText="1"/>
    </xf>
    <xf numFmtId="0" fontId="7" fillId="0" borderId="14" xfId="2" applyNumberFormat="1" applyFont="1" applyBorder="1" applyAlignment="1">
      <alignment horizontal="center" vertical="center" wrapText="1"/>
    </xf>
    <xf numFmtId="0" fontId="7" fillId="0" borderId="15" xfId="2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L39"/>
  <sheetViews>
    <sheetView tabSelected="1" zoomScale="110" zoomScaleNormal="110" zoomScaleSheetLayoutView="92" workbookViewId="0">
      <selection activeCell="CM10" sqref="CM10"/>
    </sheetView>
  </sheetViews>
  <sheetFormatPr defaultColWidth="0.85546875" defaultRowHeight="15"/>
  <cols>
    <col min="1" max="1" width="1.5703125" style="1" customWidth="1"/>
    <col min="2" max="3" width="0.85546875" style="1"/>
    <col min="4" max="6" width="0.28515625" style="1" customWidth="1"/>
    <col min="7" max="10" width="0.85546875" style="1"/>
    <col min="11" max="11" width="1.85546875" style="1" customWidth="1"/>
    <col min="12" max="15" width="0.85546875" style="1"/>
    <col min="16" max="16" width="1.42578125" style="1" customWidth="1"/>
    <col min="17" max="17" width="0.140625" style="1" hidden="1" customWidth="1"/>
    <col min="18" max="18" width="1" style="1" customWidth="1"/>
    <col min="19" max="19" width="0.85546875" style="1" customWidth="1"/>
    <col min="20" max="20" width="0.85546875" style="1"/>
    <col min="21" max="31" width="0.85546875" style="1" customWidth="1"/>
    <col min="32" max="32" width="29.28515625" style="1" customWidth="1"/>
    <col min="33" max="33" width="0.85546875" style="1" customWidth="1"/>
    <col min="34" max="36" width="1.5703125" style="1" customWidth="1"/>
    <col min="37" max="41" width="0.85546875" style="1" customWidth="1"/>
    <col min="42" max="42" width="0.5703125" style="1" customWidth="1"/>
    <col min="43" max="45" width="0.85546875" style="1" customWidth="1"/>
    <col min="46" max="46" width="27" style="1" customWidth="1"/>
    <col min="47" max="54" width="0.85546875" style="1" customWidth="1"/>
    <col min="55" max="55" width="0.140625" style="1" customWidth="1"/>
    <col min="56" max="56" width="0.85546875" style="1" customWidth="1"/>
    <col min="57" max="57" width="0.7109375" style="1" customWidth="1"/>
    <col min="58" max="59" width="0.85546875" style="1" customWidth="1"/>
    <col min="60" max="60" width="1.28515625" style="1" customWidth="1"/>
    <col min="61" max="94" width="0.85546875" style="1" customWidth="1"/>
    <col min="95" max="95" width="0.140625" style="1" customWidth="1"/>
    <col min="96" max="118" width="0.85546875" style="1" customWidth="1"/>
    <col min="119" max="123" width="0.85546875" style="1"/>
    <col min="124" max="124" width="0.42578125" style="1" customWidth="1"/>
    <col min="125" max="125" width="2.140625" style="1" hidden="1" customWidth="1"/>
    <col min="126" max="126" width="8.5703125" style="1" customWidth="1"/>
    <col min="127" max="130" width="0.85546875" style="1"/>
    <col min="131" max="131" width="0.42578125" style="1" customWidth="1"/>
    <col min="132" max="137" width="0.85546875" style="1" hidden="1" customWidth="1"/>
    <col min="138" max="138" width="0.28515625" style="1" hidden="1" customWidth="1"/>
    <col min="139" max="139" width="4.5703125" style="1" customWidth="1"/>
    <col min="140" max="146" width="0.85546875" style="1"/>
    <col min="147" max="147" width="3.42578125" style="1" customWidth="1"/>
    <col min="148" max="148" width="1.5703125" style="1" customWidth="1"/>
    <col min="149" max="151" width="3.42578125" style="1" hidden="1" customWidth="1"/>
    <col min="152" max="152" width="2" style="1" customWidth="1"/>
    <col min="153" max="153" width="0.5703125" style="1" hidden="1" customWidth="1"/>
    <col min="154" max="156" width="3.140625" style="1" customWidth="1"/>
    <col min="157" max="157" width="0.85546875" style="1"/>
    <col min="158" max="158" width="0.85546875" style="1" customWidth="1"/>
    <col min="159" max="159" width="0.5703125" style="1" hidden="1" customWidth="1"/>
    <col min="160" max="160" width="0.140625" style="1" hidden="1" customWidth="1"/>
    <col min="161" max="162" width="0.85546875" style="1" hidden="1" customWidth="1"/>
    <col min="163" max="163" width="0.140625" style="1" hidden="1" customWidth="1"/>
    <col min="164" max="164" width="0.85546875" style="1" hidden="1" customWidth="1"/>
    <col min="165" max="165" width="0.5703125" style="1" hidden="1" customWidth="1"/>
    <col min="166" max="168" width="0.85546875" style="1" hidden="1" customWidth="1"/>
    <col min="169" max="16384" width="0.85546875" style="1"/>
  </cols>
  <sheetData>
    <row r="1" spans="1:167" s="3" customFormat="1" ht="14.25" customHeight="1">
      <c r="ER1" s="3" t="s">
        <v>11</v>
      </c>
      <c r="FK1" s="4" t="s">
        <v>11</v>
      </c>
    </row>
    <row r="2" spans="1:167" s="3" customFormat="1" ht="7.5" customHeight="1"/>
    <row r="3" spans="1:167" s="5" customFormat="1" ht="16.5">
      <c r="A3" s="71" t="s">
        <v>10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</row>
    <row r="4" spans="1:167" s="5" customFormat="1" ht="16.5">
      <c r="A4" s="71" t="s">
        <v>12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</row>
    <row r="5" spans="1:167" s="3" customFormat="1" ht="15.75"/>
    <row r="6" spans="1:167" s="3" customFormat="1" ht="15.75">
      <c r="A6" s="3" t="s">
        <v>13</v>
      </c>
      <c r="W6" s="7" t="s">
        <v>24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167" s="3" customFormat="1" ht="15.75">
      <c r="A7" s="3" t="s">
        <v>7</v>
      </c>
    </row>
    <row r="8" spans="1:167" s="3" customFormat="1" ht="15.75">
      <c r="A8" s="3" t="s">
        <v>8</v>
      </c>
      <c r="S8" s="72" t="s">
        <v>25</v>
      </c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</row>
    <row r="9" spans="1:167" s="3" customFormat="1" ht="15.75">
      <c r="A9" s="3" t="s">
        <v>21</v>
      </c>
    </row>
    <row r="10" spans="1:167" s="3" customFormat="1" ht="15.75">
      <c r="A10" s="3" t="s">
        <v>9</v>
      </c>
      <c r="M10" s="54" t="s">
        <v>533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</row>
    <row r="11" spans="1:167" s="3" customFormat="1" ht="15.75">
      <c r="A11" s="3" t="s">
        <v>532</v>
      </c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</row>
    <row r="12" spans="1:167" s="3" customFormat="1" ht="15.75">
      <c r="A12" s="7" t="s">
        <v>35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</row>
    <row r="13" spans="1:167" s="3" customFormat="1" ht="15.75">
      <c r="A13" s="33" t="s">
        <v>26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</row>
    <row r="14" spans="1:167" s="6" customFormat="1" ht="15.75"/>
    <row r="15" spans="1:167" s="2" customFormat="1" ht="14.25" customHeight="1">
      <c r="A15" s="56" t="s">
        <v>0</v>
      </c>
      <c r="B15" s="57"/>
      <c r="C15" s="57"/>
      <c r="D15" s="57"/>
      <c r="E15" s="57"/>
      <c r="F15" s="58"/>
      <c r="G15" s="56" t="s">
        <v>1</v>
      </c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8"/>
      <c r="S15" s="56" t="s">
        <v>17</v>
      </c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8"/>
      <c r="BI15" s="62" t="s">
        <v>6</v>
      </c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4"/>
      <c r="DV15" s="73" t="s">
        <v>33</v>
      </c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5"/>
      <c r="EI15" s="56" t="s">
        <v>23</v>
      </c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8"/>
      <c r="EV15" s="82" t="s">
        <v>22</v>
      </c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</row>
    <row r="16" spans="1:167" s="2" customFormat="1" ht="27.75" customHeight="1">
      <c r="A16" s="68"/>
      <c r="B16" s="69"/>
      <c r="C16" s="69"/>
      <c r="D16" s="69"/>
      <c r="E16" s="69"/>
      <c r="F16" s="70"/>
      <c r="G16" s="68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70"/>
      <c r="S16" s="59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1"/>
      <c r="BI16" s="65" t="s">
        <v>15</v>
      </c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7"/>
      <c r="CI16" s="65" t="s">
        <v>16</v>
      </c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7"/>
      <c r="DV16" s="76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8"/>
      <c r="EI16" s="68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70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</row>
    <row r="17" spans="1:167" s="2" customFormat="1" ht="14.25" customHeight="1">
      <c r="A17" s="68"/>
      <c r="B17" s="69"/>
      <c r="C17" s="69"/>
      <c r="D17" s="69"/>
      <c r="E17" s="69"/>
      <c r="F17" s="70"/>
      <c r="G17" s="68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70"/>
      <c r="S17" s="56" t="s">
        <v>14</v>
      </c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8"/>
      <c r="AG17" s="56" t="s">
        <v>531</v>
      </c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8"/>
      <c r="AU17" s="56" t="s">
        <v>18</v>
      </c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8"/>
      <c r="BI17" s="62" t="s">
        <v>3</v>
      </c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4"/>
      <c r="BV17" s="62" t="s">
        <v>4</v>
      </c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4"/>
      <c r="CI17" s="56" t="s">
        <v>19</v>
      </c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8"/>
      <c r="CV17" s="56" t="s">
        <v>20</v>
      </c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8"/>
      <c r="DI17" s="56" t="s">
        <v>5</v>
      </c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8"/>
      <c r="DV17" s="76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8"/>
      <c r="EI17" s="68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70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</row>
    <row r="18" spans="1:167" s="2" customFormat="1" ht="54" customHeight="1">
      <c r="A18" s="59"/>
      <c r="B18" s="60"/>
      <c r="C18" s="60"/>
      <c r="D18" s="60"/>
      <c r="E18" s="60"/>
      <c r="F18" s="61"/>
      <c r="G18" s="59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1"/>
      <c r="S18" s="59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1"/>
      <c r="AG18" s="59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1"/>
      <c r="AU18" s="59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1"/>
      <c r="BI18" s="59" t="s">
        <v>2</v>
      </c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1"/>
      <c r="BV18" s="59" t="s">
        <v>2</v>
      </c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1"/>
      <c r="CI18" s="59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1"/>
      <c r="CV18" s="59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1"/>
      <c r="DI18" s="59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1"/>
      <c r="DV18" s="79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1"/>
      <c r="EI18" s="59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1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</row>
    <row r="19" spans="1:167" s="2" customFormat="1" ht="12.75">
      <c r="A19" s="83">
        <v>1</v>
      </c>
      <c r="B19" s="84"/>
      <c r="C19" s="84"/>
      <c r="D19" s="84"/>
      <c r="E19" s="84"/>
      <c r="F19" s="85"/>
      <c r="G19" s="83">
        <v>2</v>
      </c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5"/>
      <c r="S19" s="83">
        <v>3</v>
      </c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5"/>
      <c r="AG19" s="83">
        <v>4</v>
      </c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5"/>
      <c r="AU19" s="83">
        <v>5</v>
      </c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5"/>
      <c r="BI19" s="83">
        <v>6</v>
      </c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5"/>
      <c r="BV19" s="83">
        <v>7</v>
      </c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5"/>
      <c r="CI19" s="83">
        <v>8</v>
      </c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5"/>
      <c r="CV19" s="83">
        <v>9</v>
      </c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5"/>
      <c r="DI19" s="83">
        <v>10</v>
      </c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5"/>
      <c r="DV19" s="83">
        <v>11</v>
      </c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5"/>
      <c r="EI19" s="83">
        <v>12</v>
      </c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5"/>
      <c r="EV19" s="86">
        <v>13</v>
      </c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</row>
    <row r="20" spans="1:167" s="2" customFormat="1" ht="12.75">
      <c r="A20" s="35" t="s">
        <v>27</v>
      </c>
      <c r="B20" s="36"/>
      <c r="C20" s="36"/>
      <c r="D20" s="36"/>
      <c r="E20" s="36"/>
      <c r="F20" s="37"/>
      <c r="G20" s="38" t="s">
        <v>521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41">
        <v>0</v>
      </c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3"/>
      <c r="AG20" s="41">
        <v>0</v>
      </c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3"/>
      <c r="AU20" s="41" t="s">
        <v>32</v>
      </c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3"/>
      <c r="BI20" s="48">
        <v>0</v>
      </c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50"/>
      <c r="BV20" s="48">
        <v>0</v>
      </c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50"/>
      <c r="CI20" s="48">
        <v>0</v>
      </c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50"/>
      <c r="CV20" s="48">
        <v>0</v>
      </c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50"/>
      <c r="DI20" s="41" t="s">
        <v>36</v>
      </c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3"/>
      <c r="DV20" s="45">
        <f t="shared" ref="DV20" si="0">EV20/EI20</f>
        <v>29.07404999270366</v>
      </c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7"/>
      <c r="EI20" s="45">
        <v>8072.5379999999996</v>
      </c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7"/>
      <c r="EV20" s="44">
        <f>234701373.38/1000</f>
        <v>234701.37338</v>
      </c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</row>
    <row r="21" spans="1:167" s="9" customFormat="1" ht="12.75">
      <c r="A21" s="35" t="s">
        <v>28</v>
      </c>
      <c r="B21" s="36"/>
      <c r="C21" s="36"/>
      <c r="D21" s="36"/>
      <c r="E21" s="36"/>
      <c r="F21" s="37"/>
      <c r="G21" s="38" t="s">
        <v>522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41">
        <v>0</v>
      </c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3"/>
      <c r="AG21" s="41">
        <v>0</v>
      </c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3"/>
      <c r="AU21" s="41" t="s">
        <v>32</v>
      </c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3"/>
      <c r="BI21" s="48">
        <v>0</v>
      </c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50"/>
      <c r="BV21" s="48">
        <v>0</v>
      </c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50"/>
      <c r="CI21" s="48">
        <v>0</v>
      </c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50"/>
      <c r="CV21" s="48">
        <v>0</v>
      </c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50"/>
      <c r="DI21" s="41" t="s">
        <v>36</v>
      </c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3"/>
      <c r="DV21" s="45">
        <f t="shared" ref="DV21:DV26" si="1">EV21/EI21</f>
        <v>28.62520130865801</v>
      </c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7"/>
      <c r="EI21" s="45">
        <v>35028.25</v>
      </c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7"/>
      <c r="EV21" s="44">
        <f>1002690707.74/1000</f>
        <v>1002690.70774</v>
      </c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</row>
    <row r="22" spans="1:167" s="9" customFormat="1" ht="12.75">
      <c r="A22" s="35" t="s">
        <v>29</v>
      </c>
      <c r="B22" s="36"/>
      <c r="C22" s="36"/>
      <c r="D22" s="36"/>
      <c r="E22" s="36"/>
      <c r="F22" s="37"/>
      <c r="G22" s="38" t="s">
        <v>523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41">
        <v>0</v>
      </c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3"/>
      <c r="AG22" s="41">
        <v>0</v>
      </c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3"/>
      <c r="AU22" s="41" t="s">
        <v>32</v>
      </c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3"/>
      <c r="BI22" s="48">
        <v>0</v>
      </c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50"/>
      <c r="BV22" s="48">
        <v>0</v>
      </c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50"/>
      <c r="CI22" s="48">
        <v>0</v>
      </c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50"/>
      <c r="CV22" s="48">
        <v>0</v>
      </c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50"/>
      <c r="DI22" s="41" t="s">
        <v>36</v>
      </c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3"/>
      <c r="DV22" s="45">
        <f t="shared" si="1"/>
        <v>27.45268919282767</v>
      </c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7"/>
      <c r="EI22" s="45">
        <v>37326.230000000003</v>
      </c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7"/>
      <c r="EV22" s="44">
        <f>1024705390.93/1000</f>
        <v>1024705.39093</v>
      </c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</row>
    <row r="23" spans="1:167" s="9" customFormat="1" ht="12.75">
      <c r="A23" s="35" t="s">
        <v>30</v>
      </c>
      <c r="B23" s="36"/>
      <c r="C23" s="36"/>
      <c r="D23" s="36"/>
      <c r="E23" s="36"/>
      <c r="F23" s="37"/>
      <c r="G23" s="38" t="s">
        <v>524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  <c r="S23" s="41">
        <v>0</v>
      </c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3"/>
      <c r="AG23" s="41">
        <v>0</v>
      </c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3"/>
      <c r="AU23" s="41" t="s">
        <v>32</v>
      </c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3"/>
      <c r="BI23" s="48">
        <v>0</v>
      </c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50"/>
      <c r="BV23" s="48">
        <v>0</v>
      </c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50"/>
      <c r="CI23" s="48">
        <v>0</v>
      </c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50"/>
      <c r="CV23" s="48">
        <v>0</v>
      </c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50"/>
      <c r="DI23" s="41" t="s">
        <v>36</v>
      </c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3"/>
      <c r="DV23" s="45">
        <f t="shared" si="1"/>
        <v>26.840719959661598</v>
      </c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7"/>
      <c r="EI23" s="45">
        <v>54528.68</v>
      </c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7"/>
      <c r="EV23" s="44">
        <f>1463589029.65/1000</f>
        <v>1463589.0296500002</v>
      </c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</row>
    <row r="24" spans="1:167" s="9" customFormat="1" ht="12.75">
      <c r="A24" s="35" t="s">
        <v>31</v>
      </c>
      <c r="B24" s="36"/>
      <c r="C24" s="36"/>
      <c r="D24" s="36"/>
      <c r="E24" s="36"/>
      <c r="F24" s="37"/>
      <c r="G24" s="38" t="s">
        <v>511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  <c r="S24" s="41">
        <v>0</v>
      </c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3"/>
      <c r="AG24" s="41">
        <v>0</v>
      </c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3"/>
      <c r="AU24" s="41" t="s">
        <v>32</v>
      </c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3"/>
      <c r="BI24" s="48">
        <v>0</v>
      </c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50"/>
      <c r="BV24" s="48">
        <v>0</v>
      </c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50"/>
      <c r="CI24" s="48">
        <v>0</v>
      </c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50"/>
      <c r="CV24" s="48">
        <v>0</v>
      </c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50"/>
      <c r="DI24" s="41" t="s">
        <v>36</v>
      </c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3"/>
      <c r="DV24" s="45">
        <f t="shared" si="1"/>
        <v>26.789782226576943</v>
      </c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7"/>
      <c r="EI24" s="45">
        <v>46662.03</v>
      </c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7"/>
      <c r="EV24" s="44">
        <f>1250065621.95/1000</f>
        <v>1250065.6219500001</v>
      </c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</row>
    <row r="25" spans="1:167" s="9" customFormat="1" ht="12.75">
      <c r="A25" s="35" t="s">
        <v>37</v>
      </c>
      <c r="B25" s="36"/>
      <c r="C25" s="36"/>
      <c r="D25" s="36"/>
      <c r="E25" s="36"/>
      <c r="F25" s="37"/>
      <c r="G25" s="38" t="s">
        <v>525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  <c r="S25" s="41">
        <v>0</v>
      </c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3"/>
      <c r="AG25" s="41">
        <v>0</v>
      </c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3"/>
      <c r="AU25" s="41" t="s">
        <v>32</v>
      </c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3"/>
      <c r="BI25" s="48">
        <v>0</v>
      </c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50"/>
      <c r="BV25" s="48">
        <v>0</v>
      </c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50"/>
      <c r="CI25" s="48">
        <v>0</v>
      </c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50"/>
      <c r="CV25" s="48">
        <v>0</v>
      </c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50"/>
      <c r="DI25" s="41" t="s">
        <v>36</v>
      </c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3"/>
      <c r="DV25" s="45">
        <f t="shared" si="1"/>
        <v>28.565896561828087</v>
      </c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7"/>
      <c r="EI25" s="45">
        <v>59587.48</v>
      </c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7"/>
      <c r="EV25" s="44">
        <f>1702169790.06/1000</f>
        <v>1702169.79006</v>
      </c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</row>
    <row r="26" spans="1:167" s="9" customFormat="1" ht="12.75">
      <c r="A26" s="35" t="s">
        <v>38</v>
      </c>
      <c r="B26" s="36"/>
      <c r="C26" s="36"/>
      <c r="D26" s="36"/>
      <c r="E26" s="36"/>
      <c r="F26" s="37"/>
      <c r="G26" s="38" t="s">
        <v>514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  <c r="S26" s="41">
        <v>0</v>
      </c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3"/>
      <c r="AG26" s="41">
        <v>0</v>
      </c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/>
      <c r="AU26" s="41" t="s">
        <v>32</v>
      </c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3"/>
      <c r="BI26" s="48">
        <v>0</v>
      </c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50"/>
      <c r="BV26" s="48">
        <v>0</v>
      </c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50"/>
      <c r="CI26" s="48">
        <v>0</v>
      </c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50"/>
      <c r="CV26" s="48">
        <v>0</v>
      </c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50"/>
      <c r="DI26" s="41" t="s">
        <v>36</v>
      </c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3"/>
      <c r="DV26" s="45">
        <f t="shared" si="1"/>
        <v>29.923319721876872</v>
      </c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7"/>
      <c r="EI26" s="45">
        <v>49949.1</v>
      </c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7"/>
      <c r="EV26" s="44">
        <f>1494642889.12/1000</f>
        <v>1494642.8891199999</v>
      </c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</row>
    <row r="27" spans="1:167" s="9" customFormat="1" ht="12.75">
      <c r="A27" s="35" t="s">
        <v>39</v>
      </c>
      <c r="B27" s="36"/>
      <c r="C27" s="36"/>
      <c r="D27" s="36"/>
      <c r="E27" s="36"/>
      <c r="F27" s="37"/>
      <c r="G27" s="38" t="s">
        <v>526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0"/>
      <c r="S27" s="41">
        <v>0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3"/>
      <c r="AG27" s="41">
        <v>0</v>
      </c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3"/>
      <c r="AU27" s="41" t="s">
        <v>32</v>
      </c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3"/>
      <c r="BI27" s="48">
        <v>0</v>
      </c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50"/>
      <c r="BV27" s="48">
        <v>0</v>
      </c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50"/>
      <c r="CI27" s="48">
        <v>0</v>
      </c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50"/>
      <c r="CV27" s="48">
        <v>0</v>
      </c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50"/>
      <c r="DI27" s="41" t="s">
        <v>36</v>
      </c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3"/>
      <c r="DV27" s="45">
        <f t="shared" ref="DV27" si="2">EV27/EI27</f>
        <v>30.275050942410537</v>
      </c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7"/>
      <c r="EI27" s="45">
        <v>27210.275000000001</v>
      </c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7"/>
      <c r="EV27" s="44">
        <f>823792461.782/1000</f>
        <v>823792.46178199991</v>
      </c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</row>
    <row r="28" spans="1:167" s="9" customFormat="1" ht="12.75">
      <c r="A28" s="35" t="s">
        <v>497</v>
      </c>
      <c r="B28" s="36"/>
      <c r="C28" s="36"/>
      <c r="D28" s="36"/>
      <c r="E28" s="36"/>
      <c r="F28" s="37"/>
      <c r="G28" s="38" t="s">
        <v>527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  <c r="S28" s="41">
        <v>0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3"/>
      <c r="AG28" s="51" t="s">
        <v>281</v>
      </c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3"/>
      <c r="AU28" s="41">
        <v>0</v>
      </c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3"/>
      <c r="BI28" s="48">
        <v>0</v>
      </c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50"/>
      <c r="BV28" s="48">
        <v>0</v>
      </c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50"/>
      <c r="CI28" s="48">
        <v>0</v>
      </c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50"/>
      <c r="CV28" s="48">
        <v>0</v>
      </c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50"/>
      <c r="DI28" s="41" t="s">
        <v>36</v>
      </c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3"/>
      <c r="DV28" s="45">
        <v>92.4</v>
      </c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7"/>
      <c r="EI28" s="45">
        <v>1</v>
      </c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7"/>
      <c r="EV28" s="44">
        <f t="shared" ref="EV28:EV38" si="3">DV28*EI28</f>
        <v>92.4</v>
      </c>
      <c r="EW28" s="44"/>
      <c r="EX28" s="44"/>
      <c r="EY28" s="44"/>
      <c r="EZ28" s="44"/>
      <c r="FA28" s="44"/>
      <c r="FB28" s="44"/>
      <c r="FC28" s="44"/>
      <c r="FD28" s="34"/>
      <c r="FE28" s="34"/>
      <c r="FF28" s="34"/>
      <c r="FG28" s="34"/>
      <c r="FH28" s="34"/>
      <c r="FI28" s="34"/>
      <c r="FJ28" s="34"/>
      <c r="FK28" s="34"/>
    </row>
    <row r="29" spans="1:167" s="9" customFormat="1" ht="12.75">
      <c r="A29" s="35" t="s">
        <v>498</v>
      </c>
      <c r="B29" s="36"/>
      <c r="C29" s="36"/>
      <c r="D29" s="36"/>
      <c r="E29" s="36"/>
      <c r="F29" s="37"/>
      <c r="G29" s="38" t="s">
        <v>528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  <c r="S29" s="51" t="s">
        <v>496</v>
      </c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3"/>
      <c r="AG29" s="41">
        <v>0</v>
      </c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3"/>
      <c r="AU29" s="41">
        <v>0</v>
      </c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3"/>
      <c r="BI29" s="48">
        <v>0</v>
      </c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50"/>
      <c r="BV29" s="48">
        <v>0</v>
      </c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50"/>
      <c r="CI29" s="48">
        <v>0</v>
      </c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50"/>
      <c r="CV29" s="48">
        <v>0</v>
      </c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50"/>
      <c r="DI29" s="41" t="s">
        <v>36</v>
      </c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3"/>
      <c r="DV29" s="45">
        <v>24.2</v>
      </c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7"/>
      <c r="EI29" s="45">
        <v>11</v>
      </c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7"/>
      <c r="EV29" s="44">
        <f t="shared" si="3"/>
        <v>266.2</v>
      </c>
      <c r="EW29" s="44"/>
      <c r="EX29" s="44"/>
      <c r="EY29" s="44"/>
      <c r="EZ29" s="44"/>
      <c r="FA29" s="44"/>
      <c r="FB29" s="44"/>
      <c r="FC29" s="44"/>
      <c r="FD29" s="34"/>
      <c r="FE29" s="34"/>
      <c r="FF29" s="34"/>
      <c r="FG29" s="34"/>
      <c r="FH29" s="34"/>
      <c r="FI29" s="34"/>
      <c r="FJ29" s="34"/>
      <c r="FK29" s="34"/>
    </row>
    <row r="30" spans="1:167" s="9" customFormat="1" ht="12.75">
      <c r="A30" s="35" t="s">
        <v>499</v>
      </c>
      <c r="B30" s="36"/>
      <c r="C30" s="36"/>
      <c r="D30" s="36"/>
      <c r="E30" s="36"/>
      <c r="F30" s="37"/>
      <c r="G30" s="38" t="s">
        <v>506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  <c r="S30" s="51" t="s">
        <v>507</v>
      </c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3"/>
      <c r="AG30" s="41">
        <v>0</v>
      </c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3"/>
      <c r="AU30" s="41">
        <v>0</v>
      </c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3"/>
      <c r="BI30" s="48">
        <v>0</v>
      </c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50"/>
      <c r="BV30" s="48">
        <v>0</v>
      </c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50"/>
      <c r="CI30" s="48">
        <v>0</v>
      </c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50"/>
      <c r="CV30" s="48">
        <v>0</v>
      </c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50"/>
      <c r="DI30" s="41" t="s">
        <v>36</v>
      </c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3"/>
      <c r="DV30" s="45">
        <v>17231.93</v>
      </c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7"/>
      <c r="EI30" s="45">
        <v>2</v>
      </c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7"/>
      <c r="EV30" s="44">
        <f t="shared" si="3"/>
        <v>34463.86</v>
      </c>
      <c r="EW30" s="44"/>
      <c r="EX30" s="44"/>
      <c r="EY30" s="44"/>
      <c r="EZ30" s="44"/>
      <c r="FA30" s="44"/>
      <c r="FB30" s="44"/>
      <c r="FC30" s="44"/>
      <c r="FD30" s="34"/>
      <c r="FE30" s="34"/>
      <c r="FF30" s="34"/>
      <c r="FG30" s="34"/>
      <c r="FH30" s="34"/>
      <c r="FI30" s="34"/>
      <c r="FJ30" s="34"/>
      <c r="FK30" s="34"/>
    </row>
    <row r="31" spans="1:167" s="9" customFormat="1" ht="12.75">
      <c r="A31" s="35" t="s">
        <v>500</v>
      </c>
      <c r="B31" s="36"/>
      <c r="C31" s="36"/>
      <c r="D31" s="36"/>
      <c r="E31" s="36"/>
      <c r="F31" s="37"/>
      <c r="G31" s="38" t="s">
        <v>509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40"/>
      <c r="S31" s="51" t="s">
        <v>508</v>
      </c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3"/>
      <c r="AG31" s="41">
        <v>0</v>
      </c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3"/>
      <c r="AU31" s="41">
        <v>0</v>
      </c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3"/>
      <c r="BI31" s="48">
        <v>0</v>
      </c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50"/>
      <c r="BV31" s="48">
        <v>0</v>
      </c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50"/>
      <c r="CI31" s="48">
        <v>0</v>
      </c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50"/>
      <c r="CV31" s="48">
        <v>0</v>
      </c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50"/>
      <c r="DI31" s="41" t="s">
        <v>36</v>
      </c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3"/>
      <c r="DV31" s="45">
        <v>54</v>
      </c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7"/>
      <c r="EI31" s="45">
        <v>1</v>
      </c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7"/>
      <c r="EV31" s="44">
        <f t="shared" si="3"/>
        <v>54</v>
      </c>
      <c r="EW31" s="44"/>
      <c r="EX31" s="44"/>
      <c r="EY31" s="44"/>
      <c r="EZ31" s="44"/>
      <c r="FA31" s="44"/>
      <c r="FB31" s="44"/>
      <c r="FC31" s="44"/>
      <c r="FD31" s="34"/>
      <c r="FE31" s="34"/>
      <c r="FF31" s="34"/>
      <c r="FG31" s="34"/>
      <c r="FH31" s="34"/>
      <c r="FI31" s="34"/>
      <c r="FJ31" s="34"/>
      <c r="FK31" s="34"/>
    </row>
    <row r="32" spans="1:167" s="9" customFormat="1" ht="24.75" customHeight="1">
      <c r="A32" s="35" t="s">
        <v>501</v>
      </c>
      <c r="B32" s="36"/>
      <c r="C32" s="36"/>
      <c r="D32" s="36"/>
      <c r="E32" s="36"/>
      <c r="F32" s="37"/>
      <c r="G32" s="38" t="s">
        <v>510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51" t="s">
        <v>520</v>
      </c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3"/>
      <c r="AG32" s="41">
        <v>0</v>
      </c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3"/>
      <c r="AU32" s="41">
        <v>0</v>
      </c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3"/>
      <c r="BI32" s="48">
        <v>0</v>
      </c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50"/>
      <c r="BV32" s="48">
        <v>0</v>
      </c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50"/>
      <c r="CI32" s="48">
        <v>0</v>
      </c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50"/>
      <c r="CV32" s="48">
        <v>0</v>
      </c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50"/>
      <c r="DI32" s="41" t="s">
        <v>36</v>
      </c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3"/>
      <c r="DV32" s="45">
        <v>122.2</v>
      </c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7"/>
      <c r="EI32" s="45">
        <v>1</v>
      </c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7"/>
      <c r="EV32" s="44">
        <f t="shared" si="3"/>
        <v>122.2</v>
      </c>
      <c r="EW32" s="44"/>
      <c r="EX32" s="44"/>
      <c r="EY32" s="44"/>
      <c r="EZ32" s="44"/>
      <c r="FA32" s="44"/>
      <c r="FB32" s="44"/>
      <c r="FC32" s="44"/>
      <c r="FD32" s="34"/>
      <c r="FE32" s="34"/>
      <c r="FF32" s="34"/>
      <c r="FG32" s="34"/>
      <c r="FH32" s="34"/>
      <c r="FI32" s="34"/>
      <c r="FJ32" s="34"/>
      <c r="FK32" s="34"/>
    </row>
    <row r="33" spans="1:167" s="9" customFormat="1" ht="25.5" customHeight="1">
      <c r="A33" s="35" t="s">
        <v>502</v>
      </c>
      <c r="B33" s="36"/>
      <c r="C33" s="36"/>
      <c r="D33" s="36"/>
      <c r="E33" s="36"/>
      <c r="F33" s="37"/>
      <c r="G33" s="38" t="s">
        <v>511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  <c r="S33" s="51" t="s">
        <v>519</v>
      </c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3"/>
      <c r="AG33" s="41">
        <v>0</v>
      </c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3"/>
      <c r="AU33" s="41">
        <v>0</v>
      </c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3"/>
      <c r="BI33" s="48">
        <v>0</v>
      </c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50"/>
      <c r="BV33" s="48">
        <v>0</v>
      </c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50"/>
      <c r="CI33" s="48">
        <v>0</v>
      </c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50"/>
      <c r="CV33" s="48">
        <v>0</v>
      </c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50"/>
      <c r="DI33" s="41" t="s">
        <v>36</v>
      </c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3"/>
      <c r="DV33" s="45">
        <v>202.5</v>
      </c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7"/>
      <c r="EI33" s="45">
        <v>1</v>
      </c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7"/>
      <c r="EV33" s="44">
        <f t="shared" si="3"/>
        <v>202.5</v>
      </c>
      <c r="EW33" s="44"/>
      <c r="EX33" s="44"/>
      <c r="EY33" s="44"/>
      <c r="EZ33" s="44"/>
      <c r="FA33" s="44"/>
      <c r="FB33" s="44"/>
      <c r="FC33" s="44"/>
      <c r="FD33" s="34"/>
      <c r="FE33" s="34"/>
      <c r="FF33" s="34"/>
      <c r="FG33" s="34"/>
      <c r="FH33" s="34"/>
      <c r="FI33" s="34"/>
      <c r="FJ33" s="34"/>
      <c r="FK33" s="34"/>
    </row>
    <row r="34" spans="1:167" s="9" customFormat="1" ht="12.75">
      <c r="A34" s="35" t="s">
        <v>503</v>
      </c>
      <c r="B34" s="36"/>
      <c r="C34" s="36"/>
      <c r="D34" s="36"/>
      <c r="E34" s="36"/>
      <c r="F34" s="37"/>
      <c r="G34" s="38" t="s">
        <v>512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51" t="s">
        <v>529</v>
      </c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3"/>
      <c r="AG34" s="41">
        <v>0</v>
      </c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3"/>
      <c r="AU34" s="41">
        <v>0</v>
      </c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3"/>
      <c r="BI34" s="48">
        <v>0</v>
      </c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50"/>
      <c r="BV34" s="48">
        <v>0</v>
      </c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50"/>
      <c r="CI34" s="48">
        <v>0</v>
      </c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50"/>
      <c r="CV34" s="48">
        <v>0</v>
      </c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50"/>
      <c r="DI34" s="41" t="s">
        <v>36</v>
      </c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3"/>
      <c r="DV34" s="45">
        <v>2492.48</v>
      </c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7"/>
      <c r="EI34" s="45">
        <v>1</v>
      </c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7"/>
      <c r="EV34" s="44">
        <f t="shared" si="3"/>
        <v>2492.48</v>
      </c>
      <c r="EW34" s="44"/>
      <c r="EX34" s="44"/>
      <c r="EY34" s="44"/>
      <c r="EZ34" s="44"/>
      <c r="FA34" s="44"/>
      <c r="FB34" s="44"/>
      <c r="FC34" s="44"/>
      <c r="FD34" s="34"/>
      <c r="FE34" s="34"/>
      <c r="FF34" s="34"/>
      <c r="FG34" s="34"/>
      <c r="FH34" s="34"/>
      <c r="FI34" s="34"/>
      <c r="FJ34" s="34"/>
      <c r="FK34" s="34"/>
    </row>
    <row r="35" spans="1:167" s="9" customFormat="1" ht="24.75" customHeight="1">
      <c r="A35" s="35" t="s">
        <v>504</v>
      </c>
      <c r="B35" s="36"/>
      <c r="C35" s="36"/>
      <c r="D35" s="36"/>
      <c r="E35" s="36"/>
      <c r="F35" s="37"/>
      <c r="G35" s="38" t="s">
        <v>513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40"/>
      <c r="S35" s="51" t="s">
        <v>530</v>
      </c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3"/>
      <c r="AG35" s="41">
        <v>0</v>
      </c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3"/>
      <c r="AU35" s="41">
        <v>0</v>
      </c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3"/>
      <c r="BI35" s="48">
        <v>0</v>
      </c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50"/>
      <c r="BV35" s="48">
        <v>0</v>
      </c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50"/>
      <c r="CI35" s="48">
        <v>0</v>
      </c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50"/>
      <c r="CV35" s="48">
        <v>0</v>
      </c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50"/>
      <c r="DI35" s="41" t="s">
        <v>36</v>
      </c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3"/>
      <c r="DV35" s="45">
        <v>2592.48</v>
      </c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7"/>
      <c r="EI35" s="45">
        <v>1</v>
      </c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7"/>
      <c r="EV35" s="44">
        <f t="shared" si="3"/>
        <v>2592.48</v>
      </c>
      <c r="EW35" s="44"/>
      <c r="EX35" s="44"/>
      <c r="EY35" s="44"/>
      <c r="EZ35" s="44"/>
      <c r="FA35" s="44"/>
      <c r="FB35" s="44"/>
      <c r="FC35" s="44"/>
      <c r="FD35" s="34"/>
      <c r="FE35" s="34"/>
      <c r="FF35" s="34"/>
      <c r="FG35" s="34"/>
      <c r="FH35" s="34"/>
      <c r="FI35" s="34"/>
      <c r="FJ35" s="34"/>
      <c r="FK35" s="34"/>
    </row>
    <row r="36" spans="1:167" s="9" customFormat="1" ht="12.75">
      <c r="A36" s="35" t="s">
        <v>505</v>
      </c>
      <c r="B36" s="36"/>
      <c r="C36" s="36"/>
      <c r="D36" s="36"/>
      <c r="E36" s="36"/>
      <c r="F36" s="37"/>
      <c r="G36" s="38" t="s">
        <v>514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0"/>
      <c r="S36" s="51" t="s">
        <v>496</v>
      </c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3"/>
      <c r="AG36" s="41">
        <v>0</v>
      </c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3"/>
      <c r="AU36" s="41">
        <v>0</v>
      </c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3"/>
      <c r="BI36" s="48">
        <v>0</v>
      </c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50"/>
      <c r="BV36" s="48">
        <v>0</v>
      </c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50"/>
      <c r="CI36" s="48">
        <v>0</v>
      </c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50"/>
      <c r="CV36" s="48">
        <v>0</v>
      </c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50"/>
      <c r="DI36" s="41" t="s">
        <v>36</v>
      </c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3"/>
      <c r="DV36" s="45">
        <v>24.2</v>
      </c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7"/>
      <c r="EI36" s="45">
        <v>2</v>
      </c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7"/>
      <c r="EV36" s="44">
        <f t="shared" si="3"/>
        <v>48.4</v>
      </c>
      <c r="EW36" s="44"/>
      <c r="EX36" s="44"/>
      <c r="EY36" s="44"/>
      <c r="EZ36" s="44"/>
      <c r="FA36" s="44"/>
      <c r="FB36" s="44"/>
      <c r="FC36" s="44"/>
      <c r="FD36" s="34"/>
      <c r="FE36" s="34"/>
      <c r="FF36" s="34"/>
      <c r="FG36" s="34"/>
      <c r="FH36" s="34"/>
      <c r="FI36" s="34"/>
      <c r="FJ36" s="34"/>
      <c r="FK36" s="34"/>
    </row>
    <row r="37" spans="1:167" s="9" customFormat="1" ht="27" customHeight="1">
      <c r="A37" s="35" t="s">
        <v>515</v>
      </c>
      <c r="B37" s="36"/>
      <c r="C37" s="36"/>
      <c r="D37" s="36"/>
      <c r="E37" s="36"/>
      <c r="F37" s="37"/>
      <c r="G37" s="38" t="s">
        <v>516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  <c r="S37" s="41">
        <v>0</v>
      </c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3"/>
      <c r="AG37" s="51" t="s">
        <v>112</v>
      </c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3"/>
      <c r="AU37" s="41">
        <v>0</v>
      </c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3"/>
      <c r="BI37" s="48">
        <v>0</v>
      </c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50"/>
      <c r="BV37" s="48">
        <v>0</v>
      </c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50"/>
      <c r="CI37" s="48">
        <v>0</v>
      </c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50"/>
      <c r="CV37" s="48">
        <v>0</v>
      </c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50"/>
      <c r="DI37" s="41" t="s">
        <v>36</v>
      </c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3"/>
      <c r="DV37" s="45">
        <v>2937.92</v>
      </c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7"/>
      <c r="EI37" s="45">
        <v>1</v>
      </c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7"/>
      <c r="EV37" s="44">
        <f t="shared" si="3"/>
        <v>2937.92</v>
      </c>
      <c r="EW37" s="44"/>
      <c r="EX37" s="44"/>
      <c r="EY37" s="44"/>
      <c r="EZ37" s="44"/>
      <c r="FA37" s="44"/>
      <c r="FB37" s="44"/>
      <c r="FC37" s="44"/>
      <c r="FD37" s="34"/>
      <c r="FE37" s="34"/>
      <c r="FF37" s="34"/>
      <c r="FG37" s="34"/>
      <c r="FH37" s="34"/>
      <c r="FI37" s="34"/>
      <c r="FJ37" s="34"/>
      <c r="FK37" s="34"/>
    </row>
    <row r="38" spans="1:167" s="9" customFormat="1" ht="12.75">
      <c r="A38" s="35" t="s">
        <v>517</v>
      </c>
      <c r="B38" s="36"/>
      <c r="C38" s="36"/>
      <c r="D38" s="36"/>
      <c r="E38" s="36"/>
      <c r="F38" s="37"/>
      <c r="G38" s="38" t="s">
        <v>518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  <c r="S38" s="41">
        <v>0</v>
      </c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3"/>
      <c r="AG38" s="51" t="s">
        <v>444</v>
      </c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3"/>
      <c r="AU38" s="41">
        <v>0</v>
      </c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3"/>
      <c r="BI38" s="48">
        <v>0</v>
      </c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50"/>
      <c r="BV38" s="48">
        <v>0</v>
      </c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50"/>
      <c r="CI38" s="48">
        <v>0</v>
      </c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50"/>
      <c r="CV38" s="48">
        <v>0</v>
      </c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50"/>
      <c r="DI38" s="41" t="s">
        <v>36</v>
      </c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3"/>
      <c r="DV38" s="45">
        <v>120</v>
      </c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7"/>
      <c r="EI38" s="45">
        <v>1</v>
      </c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7"/>
      <c r="EV38" s="44">
        <f t="shared" si="3"/>
        <v>120</v>
      </c>
      <c r="EW38" s="44"/>
      <c r="EX38" s="44"/>
      <c r="EY38" s="44"/>
      <c r="EZ38" s="44"/>
      <c r="FA38" s="44"/>
      <c r="FB38" s="44"/>
      <c r="FC38" s="44"/>
      <c r="FD38" s="34"/>
      <c r="FE38" s="34"/>
      <c r="FF38" s="34"/>
      <c r="FG38" s="34"/>
      <c r="FH38" s="34"/>
      <c r="FI38" s="34"/>
      <c r="FJ38" s="34"/>
      <c r="FK38" s="34"/>
    </row>
    <row r="39" spans="1:167" ht="15.75">
      <c r="A39" s="6"/>
      <c r="B39" s="6"/>
      <c r="C39" s="6"/>
      <c r="D39" s="6"/>
      <c r="E39" s="6"/>
      <c r="F39" s="6"/>
      <c r="G39" s="6"/>
      <c r="H39" s="6"/>
      <c r="I39" s="6"/>
      <c r="J39" s="6" t="s">
        <v>34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</row>
  </sheetData>
  <mergeCells count="283">
    <mergeCell ref="DV37:EH37"/>
    <mergeCell ref="EI37:EU37"/>
    <mergeCell ref="EV28:FC28"/>
    <mergeCell ref="EV29:FC29"/>
    <mergeCell ref="EV30:FC30"/>
    <mergeCell ref="EV31:FC31"/>
    <mergeCell ref="EV32:FC32"/>
    <mergeCell ref="EV33:FC33"/>
    <mergeCell ref="EV34:FC34"/>
    <mergeCell ref="EV35:FC35"/>
    <mergeCell ref="EV36:FC36"/>
    <mergeCell ref="EV37:FC37"/>
    <mergeCell ref="DV35:EH35"/>
    <mergeCell ref="EI35:EU35"/>
    <mergeCell ref="DV31:EH31"/>
    <mergeCell ref="EI31:EU31"/>
    <mergeCell ref="EI28:EU28"/>
    <mergeCell ref="EI29:EU29"/>
    <mergeCell ref="DV32:EH32"/>
    <mergeCell ref="EI32:EU32"/>
    <mergeCell ref="A36:F36"/>
    <mergeCell ref="G36:R36"/>
    <mergeCell ref="S36:AF36"/>
    <mergeCell ref="AG36:AT36"/>
    <mergeCell ref="AU36:BH36"/>
    <mergeCell ref="BI36:BU36"/>
    <mergeCell ref="BV36:CH36"/>
    <mergeCell ref="CI36:CU36"/>
    <mergeCell ref="CV36:DH36"/>
    <mergeCell ref="DI36:DU36"/>
    <mergeCell ref="DV36:EH36"/>
    <mergeCell ref="EI36:EU36"/>
    <mergeCell ref="DV33:EH33"/>
    <mergeCell ref="EI33:EU33"/>
    <mergeCell ref="A34:F34"/>
    <mergeCell ref="G34:R34"/>
    <mergeCell ref="S34:AF34"/>
    <mergeCell ref="AG34:AT34"/>
    <mergeCell ref="AU34:BH34"/>
    <mergeCell ref="BI34:BU34"/>
    <mergeCell ref="BV34:CH34"/>
    <mergeCell ref="CI34:CU34"/>
    <mergeCell ref="CV34:DH34"/>
    <mergeCell ref="DI34:DU34"/>
    <mergeCell ref="DV34:EH34"/>
    <mergeCell ref="EI34:EU34"/>
    <mergeCell ref="BV35:CH35"/>
    <mergeCell ref="CI35:CU35"/>
    <mergeCell ref="CV35:DH35"/>
    <mergeCell ref="DI35:DU35"/>
    <mergeCell ref="A33:F33"/>
    <mergeCell ref="G33:R33"/>
    <mergeCell ref="S33:AF33"/>
    <mergeCell ref="CV30:DH30"/>
    <mergeCell ref="DI30:DU30"/>
    <mergeCell ref="DV30:EH30"/>
    <mergeCell ref="EI30:EU30"/>
    <mergeCell ref="A32:F32"/>
    <mergeCell ref="G32:R32"/>
    <mergeCell ref="S32:AF32"/>
    <mergeCell ref="AG32:AT32"/>
    <mergeCell ref="AU32:BH32"/>
    <mergeCell ref="BI32:BU32"/>
    <mergeCell ref="BV32:CH32"/>
    <mergeCell ref="CI32:CU32"/>
    <mergeCell ref="CV32:DH32"/>
    <mergeCell ref="EI27:EU27"/>
    <mergeCell ref="A28:F28"/>
    <mergeCell ref="G28:R28"/>
    <mergeCell ref="S28:AF28"/>
    <mergeCell ref="AG28:AT28"/>
    <mergeCell ref="AU28:BH28"/>
    <mergeCell ref="BI28:BU28"/>
    <mergeCell ref="BV28:CH28"/>
    <mergeCell ref="CI28:CU28"/>
    <mergeCell ref="CV28:DH28"/>
    <mergeCell ref="A27:F27"/>
    <mergeCell ref="G27:R27"/>
    <mergeCell ref="S27:AF27"/>
    <mergeCell ref="AG27:AT27"/>
    <mergeCell ref="AU27:BH27"/>
    <mergeCell ref="BI27:BU27"/>
    <mergeCell ref="BV27:CH27"/>
    <mergeCell ref="CI27:CU27"/>
    <mergeCell ref="CV27:DH27"/>
    <mergeCell ref="EV27:FK27"/>
    <mergeCell ref="A29:F29"/>
    <mergeCell ref="G29:R29"/>
    <mergeCell ref="S29:AF29"/>
    <mergeCell ref="AG29:AT29"/>
    <mergeCell ref="AU29:BH29"/>
    <mergeCell ref="BI29:BU29"/>
    <mergeCell ref="BV29:CH29"/>
    <mergeCell ref="A37:F37"/>
    <mergeCell ref="G37:R37"/>
    <mergeCell ref="S37:AF37"/>
    <mergeCell ref="AG37:AT37"/>
    <mergeCell ref="AU37:BH37"/>
    <mergeCell ref="BI37:BU37"/>
    <mergeCell ref="BV37:CH37"/>
    <mergeCell ref="CI37:CU37"/>
    <mergeCell ref="CV37:DH37"/>
    <mergeCell ref="DI37:DU37"/>
    <mergeCell ref="A35:F35"/>
    <mergeCell ref="G35:R35"/>
    <mergeCell ref="S35:AF35"/>
    <mergeCell ref="AG35:AT35"/>
    <mergeCell ref="AU35:BH35"/>
    <mergeCell ref="BI35:BU35"/>
    <mergeCell ref="AG33:AT33"/>
    <mergeCell ref="AU33:BH33"/>
    <mergeCell ref="BI33:BU33"/>
    <mergeCell ref="BV33:CH33"/>
    <mergeCell ref="CI33:CU33"/>
    <mergeCell ref="CV33:DH33"/>
    <mergeCell ref="DI33:DU33"/>
    <mergeCell ref="A31:F31"/>
    <mergeCell ref="G31:R31"/>
    <mergeCell ref="S31:AF31"/>
    <mergeCell ref="AG31:AT31"/>
    <mergeCell ref="AU31:BH31"/>
    <mergeCell ref="BI31:BU31"/>
    <mergeCell ref="BV31:CH31"/>
    <mergeCell ref="CI31:CU31"/>
    <mergeCell ref="CV31:DH31"/>
    <mergeCell ref="DI31:DU31"/>
    <mergeCell ref="DI32:DU32"/>
    <mergeCell ref="A30:F30"/>
    <mergeCell ref="G30:R30"/>
    <mergeCell ref="S30:AF30"/>
    <mergeCell ref="S26:AF26"/>
    <mergeCell ref="AG26:AT26"/>
    <mergeCell ref="AU26:BH26"/>
    <mergeCell ref="BI26:BU26"/>
    <mergeCell ref="BV26:CH26"/>
    <mergeCell ref="CI29:CU29"/>
    <mergeCell ref="AG30:AT30"/>
    <mergeCell ref="AU30:BH30"/>
    <mergeCell ref="BI30:BU30"/>
    <mergeCell ref="BV30:CH30"/>
    <mergeCell ref="CI30:CU30"/>
    <mergeCell ref="CV29:DH29"/>
    <mergeCell ref="DI29:DU29"/>
    <mergeCell ref="DV29:EH29"/>
    <mergeCell ref="DI28:DU28"/>
    <mergeCell ref="DV28:EH28"/>
    <mergeCell ref="CI26:CU26"/>
    <mergeCell ref="CV26:DH26"/>
    <mergeCell ref="DI26:DU26"/>
    <mergeCell ref="DV26:EH26"/>
    <mergeCell ref="DI27:DU27"/>
    <mergeCell ref="DV27:EH27"/>
    <mergeCell ref="A24:F24"/>
    <mergeCell ref="A25:F25"/>
    <mergeCell ref="EV25:FK25"/>
    <mergeCell ref="BI25:BU25"/>
    <mergeCell ref="BV25:CH25"/>
    <mergeCell ref="CI25:CU25"/>
    <mergeCell ref="CV25:DH25"/>
    <mergeCell ref="DI25:DU25"/>
    <mergeCell ref="DV25:EH25"/>
    <mergeCell ref="EI25:EU25"/>
    <mergeCell ref="DV24:EH24"/>
    <mergeCell ref="AU25:BH25"/>
    <mergeCell ref="G25:R25"/>
    <mergeCell ref="S25:AF25"/>
    <mergeCell ref="AG25:AT25"/>
    <mergeCell ref="G24:R24"/>
    <mergeCell ref="S24:AF24"/>
    <mergeCell ref="EV23:FK23"/>
    <mergeCell ref="EI26:EU26"/>
    <mergeCell ref="EV26:FK26"/>
    <mergeCell ref="A26:F26"/>
    <mergeCell ref="G26:R26"/>
    <mergeCell ref="A19:F19"/>
    <mergeCell ref="CI17:CU18"/>
    <mergeCell ref="AU19:BH19"/>
    <mergeCell ref="G19:R19"/>
    <mergeCell ref="S19:AF19"/>
    <mergeCell ref="A21:F21"/>
    <mergeCell ref="G21:R21"/>
    <mergeCell ref="S21:AF21"/>
    <mergeCell ref="AG21:AT21"/>
    <mergeCell ref="CI21:CU21"/>
    <mergeCell ref="A15:F18"/>
    <mergeCell ref="A20:F20"/>
    <mergeCell ref="G20:R20"/>
    <mergeCell ref="S20:AF20"/>
    <mergeCell ref="AG20:AT20"/>
    <mergeCell ref="AU20:BH20"/>
    <mergeCell ref="BI20:BU20"/>
    <mergeCell ref="BV20:CH20"/>
    <mergeCell ref="CI20:CU20"/>
    <mergeCell ref="AG19:AT19"/>
    <mergeCell ref="AU24:BH24"/>
    <mergeCell ref="BV21:CH21"/>
    <mergeCell ref="AG24:AT24"/>
    <mergeCell ref="DV21:EH21"/>
    <mergeCell ref="EI21:EU21"/>
    <mergeCell ref="EI22:EU22"/>
    <mergeCell ref="DV20:EH20"/>
    <mergeCell ref="EI20:EU20"/>
    <mergeCell ref="DI24:DU24"/>
    <mergeCell ref="DV23:EH23"/>
    <mergeCell ref="DV22:EH22"/>
    <mergeCell ref="BI24:BU24"/>
    <mergeCell ref="BV24:CH24"/>
    <mergeCell ref="CI24:CU24"/>
    <mergeCell ref="CV24:DH24"/>
    <mergeCell ref="BI19:BU19"/>
    <mergeCell ref="CV19:DH19"/>
    <mergeCell ref="DI19:DU19"/>
    <mergeCell ref="BI22:BU22"/>
    <mergeCell ref="CV20:DH20"/>
    <mergeCell ref="DI20:DU20"/>
    <mergeCell ref="BV19:CH19"/>
    <mergeCell ref="CI19:CU19"/>
    <mergeCell ref="EV19:FK19"/>
    <mergeCell ref="DV19:EH19"/>
    <mergeCell ref="EI19:EU19"/>
    <mergeCell ref="EV20:FK20"/>
    <mergeCell ref="M10:BU10"/>
    <mergeCell ref="S15:BH16"/>
    <mergeCell ref="BI15:DU15"/>
    <mergeCell ref="BI16:CH16"/>
    <mergeCell ref="G15:R18"/>
    <mergeCell ref="CI16:DU16"/>
    <mergeCell ref="S17:AF18"/>
    <mergeCell ref="A3:FK3"/>
    <mergeCell ref="A4:FK4"/>
    <mergeCell ref="S8:BU8"/>
    <mergeCell ref="DV15:EH18"/>
    <mergeCell ref="EI15:EU18"/>
    <mergeCell ref="DI17:DU18"/>
    <mergeCell ref="CV17:DH18"/>
    <mergeCell ref="BI18:BU18"/>
    <mergeCell ref="BV18:CH18"/>
    <mergeCell ref="AG17:AT18"/>
    <mergeCell ref="AU17:BH18"/>
    <mergeCell ref="BI17:BU17"/>
    <mergeCell ref="EV15:FK18"/>
    <mergeCell ref="BV17:CH17"/>
    <mergeCell ref="G22:R22"/>
    <mergeCell ref="AU23:BH23"/>
    <mergeCell ref="BI23:BU23"/>
    <mergeCell ref="BV23:CH23"/>
    <mergeCell ref="CI23:CU23"/>
    <mergeCell ref="DI21:DU21"/>
    <mergeCell ref="CV22:DH22"/>
    <mergeCell ref="DI22:DU22"/>
    <mergeCell ref="CV21:DH21"/>
    <mergeCell ref="DI23:DU23"/>
    <mergeCell ref="CI22:CU22"/>
    <mergeCell ref="S22:AF22"/>
    <mergeCell ref="AG22:AT22"/>
    <mergeCell ref="AU21:BH21"/>
    <mergeCell ref="BI21:BU21"/>
    <mergeCell ref="BV22:CH22"/>
    <mergeCell ref="AU22:BH22"/>
    <mergeCell ref="A23:F23"/>
    <mergeCell ref="G23:R23"/>
    <mergeCell ref="S23:AF23"/>
    <mergeCell ref="AG23:AT23"/>
    <mergeCell ref="A22:F22"/>
    <mergeCell ref="EV21:FK21"/>
    <mergeCell ref="EI23:EU23"/>
    <mergeCell ref="CV23:DH23"/>
    <mergeCell ref="A38:F38"/>
    <mergeCell ref="G38:R38"/>
    <mergeCell ref="S38:AF38"/>
    <mergeCell ref="AG38:AT38"/>
    <mergeCell ref="AU38:BH38"/>
    <mergeCell ref="BI38:BU38"/>
    <mergeCell ref="BV38:CH38"/>
    <mergeCell ref="CI38:CU38"/>
    <mergeCell ref="CV38:DH38"/>
    <mergeCell ref="DI38:DU38"/>
    <mergeCell ref="DV38:EH38"/>
    <mergeCell ref="EI38:EU38"/>
    <mergeCell ref="EV38:FC38"/>
    <mergeCell ref="EV22:FK22"/>
    <mergeCell ref="EI24:EU24"/>
    <mergeCell ref="EV24:FK24"/>
  </mergeCells>
  <phoneticPr fontId="0" type="noConversion"/>
  <pageMargins left="0.15748031496062992" right="0.31496062992125984" top="0.78740157480314965" bottom="0.31496062992125984" header="0.19685039370078741" footer="0.19685039370078741"/>
  <pageSetup paperSize="9" scale="7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A20:F26" numberStoredAsText="1"/>
    <ignoredError sqref="H26:R26 H20:R20 H21:R21 H22:R22 H23:R23 H24:R24 H25:R25" twoDigitTextYear="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I658"/>
  <sheetViews>
    <sheetView topLeftCell="A16" workbookViewId="0">
      <selection activeCell="D656" sqref="D656"/>
    </sheetView>
  </sheetViews>
  <sheetFormatPr defaultRowHeight="12.75"/>
  <cols>
    <col min="1" max="1" width="39.7109375" customWidth="1"/>
    <col min="2" max="2" width="13.42578125" bestFit="1" customWidth="1"/>
    <col min="3" max="3" width="12.85546875" customWidth="1"/>
    <col min="4" max="4" width="15.28515625" customWidth="1"/>
    <col min="5" max="5" width="12.28515625" bestFit="1" customWidth="1"/>
    <col min="6" max="6" width="13.42578125" bestFit="1" customWidth="1"/>
    <col min="7" max="7" width="13.42578125" customWidth="1"/>
    <col min="8" max="8" width="18.28515625" customWidth="1"/>
    <col min="9" max="9" width="11.85546875" bestFit="1" customWidth="1"/>
  </cols>
  <sheetData>
    <row r="1" spans="1:9">
      <c r="A1" s="10" t="s">
        <v>40</v>
      </c>
      <c r="B1" s="87" t="s">
        <v>41</v>
      </c>
      <c r="C1" s="87"/>
      <c r="D1" s="88" t="s">
        <v>42</v>
      </c>
      <c r="E1" s="88"/>
      <c r="F1" s="89" t="s">
        <v>43</v>
      </c>
      <c r="G1" s="89"/>
    </row>
    <row r="2" spans="1:9" ht="13.5" thickBot="1">
      <c r="A2" s="11"/>
      <c r="B2" s="12" t="s">
        <v>44</v>
      </c>
      <c r="C2" s="12" t="s">
        <v>45</v>
      </c>
      <c r="D2" s="13" t="s">
        <v>44</v>
      </c>
      <c r="E2" s="13" t="s">
        <v>45</v>
      </c>
      <c r="F2" s="13" t="s">
        <v>44</v>
      </c>
      <c r="G2" s="14" t="s">
        <v>45</v>
      </c>
    </row>
    <row r="3" spans="1:9">
      <c r="A3" s="15" t="s">
        <v>46</v>
      </c>
      <c r="B3" s="16">
        <v>277792941.99000001</v>
      </c>
      <c r="C3" s="17"/>
      <c r="D3" s="16">
        <v>37042101.520000003</v>
      </c>
      <c r="E3" s="16">
        <v>6576164.5199999996</v>
      </c>
      <c r="F3" s="16">
        <v>308258878.99000001</v>
      </c>
      <c r="G3" s="18"/>
    </row>
    <row r="4" spans="1:9" ht="24">
      <c r="A4" s="19" t="s">
        <v>47</v>
      </c>
      <c r="B4" s="16">
        <v>12416155.539999999</v>
      </c>
      <c r="C4" s="29">
        <v>41394</v>
      </c>
      <c r="D4" s="16">
        <v>20505.080000000002</v>
      </c>
      <c r="E4" s="17"/>
      <c r="F4" s="16">
        <v>12436660.619999999</v>
      </c>
      <c r="G4" s="18"/>
      <c r="H4" s="27">
        <f>ROUND(D4*1.18,2)</f>
        <v>24195.99</v>
      </c>
    </row>
    <row r="5" spans="1:9" ht="24">
      <c r="A5" s="19" t="s">
        <v>48</v>
      </c>
      <c r="B5" s="16">
        <v>14170338.98</v>
      </c>
      <c r="C5" s="29">
        <v>41394</v>
      </c>
      <c r="D5" s="16">
        <v>20505.09</v>
      </c>
      <c r="E5" s="17"/>
      <c r="F5" s="16">
        <v>14190844.07</v>
      </c>
      <c r="G5" s="18"/>
      <c r="H5" s="27">
        <f>ROUND(D5*1.18,2)</f>
        <v>24196.01</v>
      </c>
    </row>
    <row r="6" spans="1:9" hidden="1">
      <c r="A6" s="19" t="s">
        <v>49</v>
      </c>
      <c r="B6" s="16">
        <v>321250</v>
      </c>
      <c r="C6" s="17"/>
      <c r="D6" s="17"/>
      <c r="E6" s="17"/>
      <c r="F6" s="16">
        <v>321250</v>
      </c>
      <c r="G6" s="18"/>
    </row>
    <row r="7" spans="1:9" ht="24">
      <c r="A7" s="19" t="s">
        <v>50</v>
      </c>
      <c r="B7" s="16">
        <v>12415239.77</v>
      </c>
      <c r="C7" s="29">
        <v>41394</v>
      </c>
      <c r="D7" s="16">
        <v>20505.080000000002</v>
      </c>
      <c r="E7" s="17"/>
      <c r="F7" s="16">
        <v>12435744.85</v>
      </c>
      <c r="G7" s="18"/>
      <c r="H7" s="27">
        <f>ROUND(D7*1.18,2)</f>
        <v>24195.99</v>
      </c>
    </row>
    <row r="8" spans="1:9" ht="24" hidden="1">
      <c r="A8" s="19" t="s">
        <v>51</v>
      </c>
      <c r="B8" s="16">
        <v>573728.81000000006</v>
      </c>
      <c r="C8" s="17"/>
      <c r="D8" s="17"/>
      <c r="E8" s="17"/>
      <c r="F8" s="16">
        <v>573728.81000000006</v>
      </c>
      <c r="G8" s="18"/>
    </row>
    <row r="9" spans="1:9" ht="24" hidden="1">
      <c r="A9" s="19" t="s">
        <v>52</v>
      </c>
      <c r="B9" s="16">
        <v>495000</v>
      </c>
      <c r="C9" s="17"/>
      <c r="D9" s="17"/>
      <c r="E9" s="17"/>
      <c r="F9" s="16">
        <v>495000</v>
      </c>
      <c r="G9" s="18"/>
    </row>
    <row r="10" spans="1:9" ht="24">
      <c r="A10" s="19" t="s">
        <v>53</v>
      </c>
      <c r="B10" s="17"/>
      <c r="C10" s="29">
        <v>41425</v>
      </c>
      <c r="D10" s="16">
        <v>14603333.9</v>
      </c>
      <c r="E10" s="17"/>
      <c r="F10" s="16">
        <v>14603333.9</v>
      </c>
      <c r="G10" s="18"/>
      <c r="H10" s="27">
        <f>ROUND(D10*1.18,2)</f>
        <v>17231934</v>
      </c>
      <c r="I10" s="32">
        <f>H10/1000</f>
        <v>17231.934000000001</v>
      </c>
    </row>
    <row r="11" spans="1:9" ht="24" hidden="1">
      <c r="A11" s="19" t="s">
        <v>54</v>
      </c>
      <c r="B11" s="16">
        <v>10652736.27</v>
      </c>
      <c r="C11" s="17"/>
      <c r="D11" s="17"/>
      <c r="E11" s="17"/>
      <c r="F11" s="16">
        <v>10652736.27</v>
      </c>
      <c r="G11" s="18"/>
    </row>
    <row r="12" spans="1:9" ht="24">
      <c r="A12" s="19" t="s">
        <v>55</v>
      </c>
      <c r="B12" s="16">
        <v>10627538.42</v>
      </c>
      <c r="C12" s="29">
        <v>41394</v>
      </c>
      <c r="D12" s="16">
        <v>20505.080000000002</v>
      </c>
      <c r="E12" s="17"/>
      <c r="F12" s="16">
        <v>10648043.5</v>
      </c>
      <c r="G12" s="18"/>
      <c r="H12" s="27">
        <f t="shared" ref="H12:H13" si="0">ROUND(D12*1.18,2)</f>
        <v>24195.99</v>
      </c>
    </row>
    <row r="13" spans="1:9" ht="24">
      <c r="A13" s="19" t="s">
        <v>56</v>
      </c>
      <c r="B13" s="16">
        <v>10620177.449999999</v>
      </c>
      <c r="C13" s="29">
        <v>41394</v>
      </c>
      <c r="D13" s="16">
        <v>20505.080000000002</v>
      </c>
      <c r="E13" s="17"/>
      <c r="F13" s="16">
        <v>10640682.529999999</v>
      </c>
      <c r="G13" s="18"/>
      <c r="H13" s="27">
        <f t="shared" si="0"/>
        <v>24195.99</v>
      </c>
    </row>
    <row r="14" spans="1:9" ht="24" hidden="1">
      <c r="A14" s="19" t="s">
        <v>57</v>
      </c>
      <c r="B14" s="16">
        <v>640949.56999999995</v>
      </c>
      <c r="C14" s="17"/>
      <c r="D14" s="17"/>
      <c r="E14" s="16">
        <v>640949.56999999995</v>
      </c>
      <c r="F14" s="17"/>
      <c r="G14" s="18"/>
    </row>
    <row r="15" spans="1:9" hidden="1">
      <c r="A15" s="19" t="s">
        <v>58</v>
      </c>
      <c r="B15" s="16">
        <v>5275900</v>
      </c>
      <c r="C15" s="17"/>
      <c r="D15" s="17"/>
      <c r="E15" s="17"/>
      <c r="F15" s="16">
        <v>5275900</v>
      </c>
      <c r="G15" s="18"/>
    </row>
    <row r="16" spans="1:9" ht="24">
      <c r="A16" s="19" t="s">
        <v>59</v>
      </c>
      <c r="B16" s="17"/>
      <c r="C16" s="29">
        <v>41425</v>
      </c>
      <c r="D16" s="16">
        <v>14603333.9</v>
      </c>
      <c r="E16" s="17"/>
      <c r="F16" s="16">
        <v>14603333.9</v>
      </c>
      <c r="G16" s="18"/>
      <c r="H16" s="27">
        <f>ROUND(D16*1.18,2)</f>
        <v>17231934</v>
      </c>
    </row>
    <row r="17" spans="1:8" ht="24" hidden="1">
      <c r="A17" s="19" t="s">
        <v>60</v>
      </c>
      <c r="B17" s="16">
        <v>10560041.41</v>
      </c>
      <c r="C17" s="17"/>
      <c r="D17" s="17"/>
      <c r="E17" s="17"/>
      <c r="F17" s="16">
        <v>10560041.41</v>
      </c>
      <c r="G17" s="18"/>
    </row>
    <row r="18" spans="1:8" ht="24" hidden="1">
      <c r="A18" s="19" t="s">
        <v>61</v>
      </c>
      <c r="B18" s="16">
        <v>8202168.0300000003</v>
      </c>
      <c r="C18" s="17"/>
      <c r="D18" s="17"/>
      <c r="E18" s="17"/>
      <c r="F18" s="16">
        <v>8202168.0300000003</v>
      </c>
      <c r="G18" s="18"/>
    </row>
    <row r="19" spans="1:8" hidden="1">
      <c r="A19" s="19" t="s">
        <v>62</v>
      </c>
      <c r="B19" s="16">
        <v>466200</v>
      </c>
      <c r="C19" s="17"/>
      <c r="D19" s="17"/>
      <c r="E19" s="16">
        <v>466200</v>
      </c>
      <c r="F19" s="17"/>
      <c r="G19" s="18"/>
    </row>
    <row r="20" spans="1:8" hidden="1">
      <c r="A20" s="19" t="s">
        <v>63</v>
      </c>
      <c r="B20" s="16">
        <v>466200</v>
      </c>
      <c r="C20" s="17"/>
      <c r="D20" s="17"/>
      <c r="E20" s="16">
        <v>466200</v>
      </c>
      <c r="F20" s="17"/>
      <c r="G20" s="18"/>
    </row>
    <row r="21" spans="1:8" ht="24">
      <c r="A21" s="19" t="s">
        <v>64</v>
      </c>
      <c r="B21" s="16">
        <v>10510736.619999999</v>
      </c>
      <c r="C21" s="29">
        <v>41384</v>
      </c>
      <c r="D21" s="16">
        <v>20505.099999999999</v>
      </c>
      <c r="E21" s="17"/>
      <c r="F21" s="16">
        <v>10531241.720000001</v>
      </c>
      <c r="G21" s="18"/>
      <c r="H21" s="27">
        <f>ROUND(D21*1.18,2)</f>
        <v>24196.02</v>
      </c>
    </row>
    <row r="22" spans="1:8" ht="24" hidden="1">
      <c r="A22" s="19" t="s">
        <v>65</v>
      </c>
      <c r="B22" s="16">
        <v>10530733.529999999</v>
      </c>
      <c r="C22" s="17"/>
      <c r="D22" s="17"/>
      <c r="E22" s="17"/>
      <c r="F22" s="16">
        <v>10530733.529999999</v>
      </c>
      <c r="G22" s="18"/>
    </row>
    <row r="23" spans="1:8" ht="24">
      <c r="A23" s="19" t="s">
        <v>66</v>
      </c>
      <c r="B23" s="16">
        <v>10897242.51</v>
      </c>
      <c r="C23" s="29">
        <v>41394</v>
      </c>
      <c r="D23" s="16">
        <v>20505.080000000002</v>
      </c>
      <c r="E23" s="17"/>
      <c r="F23" s="16">
        <v>10917747.59</v>
      </c>
      <c r="G23" s="18"/>
      <c r="H23" s="27">
        <f t="shared" ref="H23:H24" si="1">ROUND(D23*1.18,2)</f>
        <v>24195.99</v>
      </c>
    </row>
    <row r="24" spans="1:8" ht="24">
      <c r="A24" s="19" t="s">
        <v>67</v>
      </c>
      <c r="B24" s="16">
        <v>13202198.789999999</v>
      </c>
      <c r="C24" s="29">
        <v>41394</v>
      </c>
      <c r="D24" s="16">
        <v>20505.080000000002</v>
      </c>
      <c r="E24" s="17"/>
      <c r="F24" s="16">
        <v>13222703.869999999</v>
      </c>
      <c r="G24" s="18"/>
      <c r="H24" s="27">
        <f t="shared" si="1"/>
        <v>24195.99</v>
      </c>
    </row>
    <row r="25" spans="1:8" ht="24" hidden="1">
      <c r="A25" s="19" t="s">
        <v>68</v>
      </c>
      <c r="B25" s="16">
        <v>670833.32999999996</v>
      </c>
      <c r="C25" s="17"/>
      <c r="D25" s="17"/>
      <c r="E25" s="16">
        <v>670833.32999999996</v>
      </c>
      <c r="F25" s="17"/>
      <c r="G25" s="18"/>
    </row>
    <row r="26" spans="1:8" ht="24" hidden="1">
      <c r="A26" s="19" t="s">
        <v>69</v>
      </c>
      <c r="B26" s="16">
        <v>370833.33</v>
      </c>
      <c r="C26" s="17"/>
      <c r="D26" s="17"/>
      <c r="E26" s="17"/>
      <c r="F26" s="16">
        <v>370833.33</v>
      </c>
      <c r="G26" s="18"/>
    </row>
    <row r="27" spans="1:8" ht="36" hidden="1">
      <c r="A27" s="19" t="s">
        <v>70</v>
      </c>
      <c r="B27" s="16">
        <v>14744726.91</v>
      </c>
      <c r="C27" s="17"/>
      <c r="D27" s="17"/>
      <c r="E27" s="17"/>
      <c r="F27" s="16">
        <v>14744726.91</v>
      </c>
      <c r="G27" s="18"/>
    </row>
    <row r="28" spans="1:8" ht="24" hidden="1">
      <c r="A28" s="19" t="s">
        <v>71</v>
      </c>
      <c r="B28" s="16">
        <v>419491.53</v>
      </c>
      <c r="C28" s="17"/>
      <c r="D28" s="17"/>
      <c r="E28" s="17"/>
      <c r="F28" s="16">
        <v>419491.53</v>
      </c>
      <c r="G28" s="18"/>
    </row>
    <row r="29" spans="1:8" ht="24" hidden="1">
      <c r="A29" s="19" t="s">
        <v>72</v>
      </c>
      <c r="B29" s="16">
        <v>439406.78</v>
      </c>
      <c r="C29" s="17"/>
      <c r="D29" s="17"/>
      <c r="E29" s="16">
        <v>439406.78</v>
      </c>
      <c r="F29" s="17"/>
      <c r="G29" s="18"/>
    </row>
    <row r="30" spans="1:8" ht="24" hidden="1">
      <c r="A30" s="19" t="s">
        <v>73</v>
      </c>
      <c r="B30" s="16">
        <v>1042372.88</v>
      </c>
      <c r="C30" s="17"/>
      <c r="D30" s="17"/>
      <c r="E30" s="16">
        <v>1042372.88</v>
      </c>
      <c r="F30" s="17"/>
      <c r="G30" s="18"/>
    </row>
    <row r="31" spans="1:8" hidden="1">
      <c r="A31" s="19" t="s">
        <v>74</v>
      </c>
      <c r="B31" s="16">
        <v>815254.24</v>
      </c>
      <c r="C31" s="17"/>
      <c r="D31" s="17"/>
      <c r="E31" s="17"/>
      <c r="F31" s="16">
        <v>815254.24</v>
      </c>
      <c r="G31" s="18"/>
    </row>
    <row r="32" spans="1:8" ht="24" hidden="1">
      <c r="A32" s="19" t="s">
        <v>75</v>
      </c>
      <c r="B32" s="16">
        <v>249152.54</v>
      </c>
      <c r="C32" s="17"/>
      <c r="D32" s="17"/>
      <c r="E32" s="17"/>
      <c r="F32" s="16">
        <v>249152.54</v>
      </c>
      <c r="G32" s="18"/>
    </row>
    <row r="33" spans="1:8" ht="24">
      <c r="A33" s="19" t="s">
        <v>76</v>
      </c>
      <c r="B33" s="16">
        <v>5932203.3899999997</v>
      </c>
      <c r="C33" s="29">
        <v>41394</v>
      </c>
      <c r="D33" s="16">
        <v>20505.080000000002</v>
      </c>
      <c r="E33" s="17"/>
      <c r="F33" s="16">
        <v>5952708.4699999997</v>
      </c>
      <c r="G33" s="18"/>
      <c r="H33" s="27">
        <f t="shared" ref="H33:H35" si="2">ROUND(D33*1.18,2)</f>
        <v>24195.99</v>
      </c>
    </row>
    <row r="34" spans="1:8" ht="36">
      <c r="A34" s="19" t="s">
        <v>77</v>
      </c>
      <c r="B34" s="16">
        <v>5968727.1399999997</v>
      </c>
      <c r="C34" s="29">
        <v>41394</v>
      </c>
      <c r="D34" s="16">
        <v>20505.080000000002</v>
      </c>
      <c r="E34" s="17"/>
      <c r="F34" s="16">
        <v>5989232.2199999997</v>
      </c>
      <c r="G34" s="18"/>
      <c r="H34" s="27">
        <f t="shared" si="2"/>
        <v>24195.99</v>
      </c>
    </row>
    <row r="35" spans="1:8" ht="24">
      <c r="A35" s="19" t="s">
        <v>78</v>
      </c>
      <c r="B35" s="16">
        <v>10507308.82</v>
      </c>
      <c r="C35" s="29">
        <v>41394</v>
      </c>
      <c r="D35" s="16">
        <v>20505.09</v>
      </c>
      <c r="E35" s="17"/>
      <c r="F35" s="16">
        <v>10527813.91</v>
      </c>
      <c r="G35" s="18"/>
      <c r="H35" s="27">
        <f t="shared" si="2"/>
        <v>24196.01</v>
      </c>
    </row>
    <row r="36" spans="1:8" hidden="1">
      <c r="A36" s="19" t="s">
        <v>79</v>
      </c>
      <c r="B36" s="16">
        <v>144712.74</v>
      </c>
      <c r="C36" s="29"/>
      <c r="D36" s="17"/>
      <c r="E36" s="16">
        <v>144712.74</v>
      </c>
      <c r="F36" s="17"/>
      <c r="G36" s="18"/>
    </row>
    <row r="37" spans="1:8" ht="24">
      <c r="A37" s="19" t="s">
        <v>80</v>
      </c>
      <c r="B37" s="16">
        <v>1205389.83</v>
      </c>
      <c r="C37" s="29">
        <v>41518</v>
      </c>
      <c r="D37" s="16">
        <v>20505.09</v>
      </c>
      <c r="E37" s="17"/>
      <c r="F37" s="16">
        <v>1225894.92</v>
      </c>
      <c r="G37" s="18"/>
      <c r="H37" s="27">
        <f>ROUND(D37*1.18,2)</f>
        <v>24196.01</v>
      </c>
    </row>
    <row r="38" spans="1:8" ht="24" hidden="1">
      <c r="A38" s="19" t="s">
        <v>81</v>
      </c>
      <c r="B38" s="16">
        <v>144712.76999999999</v>
      </c>
      <c r="C38" s="29"/>
      <c r="D38" s="17"/>
      <c r="E38" s="17"/>
      <c r="F38" s="16">
        <v>144712.76999999999</v>
      </c>
      <c r="G38" s="18"/>
    </row>
    <row r="39" spans="1:8" hidden="1">
      <c r="A39" s="19" t="s">
        <v>82</v>
      </c>
      <c r="B39" s="16">
        <v>466200</v>
      </c>
      <c r="C39" s="29"/>
      <c r="D39" s="17"/>
      <c r="E39" s="16">
        <v>466200</v>
      </c>
      <c r="F39" s="17"/>
      <c r="G39" s="18"/>
    </row>
    <row r="40" spans="1:8" ht="24" hidden="1">
      <c r="A40" s="19" t="s">
        <v>83</v>
      </c>
      <c r="B40" s="16">
        <v>501962.5</v>
      </c>
      <c r="C40" s="29"/>
      <c r="D40" s="17"/>
      <c r="E40" s="17"/>
      <c r="F40" s="16">
        <v>501962.5</v>
      </c>
      <c r="G40" s="18"/>
    </row>
    <row r="41" spans="1:8" hidden="1">
      <c r="A41" s="19" t="s">
        <v>84</v>
      </c>
      <c r="B41" s="16">
        <v>570220.34</v>
      </c>
      <c r="C41" s="29"/>
      <c r="D41" s="17"/>
      <c r="E41" s="17"/>
      <c r="F41" s="16">
        <v>570220.34</v>
      </c>
      <c r="G41" s="18"/>
    </row>
    <row r="42" spans="1:8" ht="24" hidden="1">
      <c r="A42" s="19" t="s">
        <v>85</v>
      </c>
      <c r="B42" s="16">
        <v>437913.56</v>
      </c>
      <c r="C42" s="29"/>
      <c r="D42" s="17"/>
      <c r="E42" s="17"/>
      <c r="F42" s="16">
        <v>437913.56</v>
      </c>
      <c r="G42" s="18"/>
    </row>
    <row r="43" spans="1:8" ht="36" hidden="1">
      <c r="A43" s="19" t="s">
        <v>86</v>
      </c>
      <c r="B43" s="16">
        <v>729333.56</v>
      </c>
      <c r="C43" s="29"/>
      <c r="D43" s="17"/>
      <c r="E43" s="17"/>
      <c r="F43" s="16">
        <v>729333.56</v>
      </c>
      <c r="G43" s="18"/>
    </row>
    <row r="44" spans="1:8" hidden="1">
      <c r="A44" s="19" t="s">
        <v>87</v>
      </c>
      <c r="B44" s="16">
        <v>774576.27</v>
      </c>
      <c r="C44" s="29"/>
      <c r="D44" s="17"/>
      <c r="E44" s="17"/>
      <c r="F44" s="16">
        <v>774576.27</v>
      </c>
      <c r="G44" s="18"/>
    </row>
    <row r="45" spans="1:8" ht="24" hidden="1">
      <c r="A45" s="19" t="s">
        <v>88</v>
      </c>
      <c r="B45" s="16">
        <v>1509272.88</v>
      </c>
      <c r="C45" s="29"/>
      <c r="D45" s="17"/>
      <c r="E45" s="17"/>
      <c r="F45" s="16">
        <v>1509272.88</v>
      </c>
      <c r="G45" s="18"/>
    </row>
    <row r="46" spans="1:8" hidden="1">
      <c r="A46" s="19" t="s">
        <v>89</v>
      </c>
      <c r="B46" s="16">
        <v>597937.78</v>
      </c>
      <c r="C46" s="29"/>
      <c r="D46" s="17"/>
      <c r="E46" s="17"/>
      <c r="F46" s="16">
        <v>597937.78</v>
      </c>
      <c r="G46" s="18"/>
    </row>
    <row r="47" spans="1:8" ht="24" hidden="1">
      <c r="A47" s="19" t="s">
        <v>90</v>
      </c>
      <c r="B47" s="16">
        <v>245762.71</v>
      </c>
      <c r="C47" s="29"/>
      <c r="D47" s="17"/>
      <c r="E47" s="17"/>
      <c r="F47" s="16">
        <v>245762.71</v>
      </c>
      <c r="G47" s="18"/>
    </row>
    <row r="48" spans="1:8" hidden="1">
      <c r="A48" s="19" t="s">
        <v>91</v>
      </c>
      <c r="B48" s="16">
        <v>376595.05</v>
      </c>
      <c r="C48" s="29"/>
      <c r="D48" s="17"/>
      <c r="E48" s="17"/>
      <c r="F48" s="16">
        <v>376595.05</v>
      </c>
      <c r="G48" s="18"/>
    </row>
    <row r="49" spans="1:8" hidden="1">
      <c r="A49" s="19" t="s">
        <v>92</v>
      </c>
      <c r="B49" s="16">
        <v>329423.73</v>
      </c>
      <c r="C49" s="29"/>
      <c r="D49" s="17"/>
      <c r="E49" s="17"/>
      <c r="F49" s="16">
        <v>329423.73</v>
      </c>
      <c r="G49" s="18"/>
    </row>
    <row r="50" spans="1:8" ht="24" hidden="1">
      <c r="A50" s="19" t="s">
        <v>93</v>
      </c>
      <c r="B50" s="16">
        <v>281262.88</v>
      </c>
      <c r="C50" s="29"/>
      <c r="D50" s="17"/>
      <c r="E50" s="17"/>
      <c r="F50" s="16">
        <v>281262.88</v>
      </c>
      <c r="G50" s="18"/>
    </row>
    <row r="51" spans="1:8" ht="24">
      <c r="A51" s="19" t="s">
        <v>94</v>
      </c>
      <c r="B51" s="16">
        <v>1457627.12</v>
      </c>
      <c r="C51" s="29">
        <v>41518</v>
      </c>
      <c r="D51" s="16">
        <v>20505.080000000002</v>
      </c>
      <c r="E51" s="17"/>
      <c r="F51" s="16">
        <v>1478132.2</v>
      </c>
      <c r="G51" s="18"/>
      <c r="H51" s="27">
        <f>ROUND(D51*1.18,2)</f>
        <v>24195.99</v>
      </c>
    </row>
    <row r="52" spans="1:8" ht="24" hidden="1">
      <c r="A52" s="19" t="s">
        <v>95</v>
      </c>
      <c r="B52" s="16">
        <v>248644.07</v>
      </c>
      <c r="C52" s="29"/>
      <c r="D52" s="17"/>
      <c r="E52" s="17"/>
      <c r="F52" s="16">
        <v>248644.07</v>
      </c>
      <c r="G52" s="18"/>
    </row>
    <row r="53" spans="1:8" ht="24" hidden="1">
      <c r="A53" s="19" t="s">
        <v>96</v>
      </c>
      <c r="B53" s="16">
        <v>1022796.61</v>
      </c>
      <c r="C53" s="29"/>
      <c r="D53" s="17"/>
      <c r="E53" s="17"/>
      <c r="F53" s="16">
        <v>1022796.61</v>
      </c>
      <c r="G53" s="18"/>
    </row>
    <row r="54" spans="1:8" hidden="1">
      <c r="A54" s="19" t="s">
        <v>97</v>
      </c>
      <c r="B54" s="16">
        <v>346748.31</v>
      </c>
      <c r="C54" s="29"/>
      <c r="D54" s="17"/>
      <c r="E54" s="17"/>
      <c r="F54" s="16">
        <v>346748.31</v>
      </c>
      <c r="G54" s="18"/>
    </row>
    <row r="55" spans="1:8" ht="24" hidden="1">
      <c r="A55" s="19" t="s">
        <v>98</v>
      </c>
      <c r="B55" s="16">
        <v>568999.79</v>
      </c>
      <c r="C55" s="29"/>
      <c r="D55" s="17"/>
      <c r="E55" s="17"/>
      <c r="F55" s="16">
        <v>568999.79</v>
      </c>
      <c r="G55" s="18"/>
    </row>
    <row r="56" spans="1:8" ht="24" hidden="1">
      <c r="A56" s="19" t="s">
        <v>99</v>
      </c>
      <c r="B56" s="16">
        <v>1834810.47</v>
      </c>
      <c r="C56" s="29"/>
      <c r="D56" s="17"/>
      <c r="E56" s="17"/>
      <c r="F56" s="16">
        <v>1834810.47</v>
      </c>
      <c r="G56" s="18"/>
    </row>
    <row r="57" spans="1:8" ht="36" hidden="1">
      <c r="A57" s="19" t="s">
        <v>100</v>
      </c>
      <c r="B57" s="16">
        <v>14710538.140000001</v>
      </c>
      <c r="C57" s="29"/>
      <c r="D57" s="17"/>
      <c r="E57" s="17"/>
      <c r="F57" s="16">
        <v>14710538.140000001</v>
      </c>
      <c r="G57" s="18"/>
    </row>
    <row r="58" spans="1:8" hidden="1">
      <c r="A58" s="19" t="s">
        <v>101</v>
      </c>
      <c r="B58" s="16">
        <v>466200</v>
      </c>
      <c r="C58" s="29"/>
      <c r="D58" s="17"/>
      <c r="E58" s="16">
        <v>466200</v>
      </c>
      <c r="F58" s="17"/>
      <c r="G58" s="18"/>
    </row>
    <row r="59" spans="1:8" ht="24">
      <c r="A59" s="19" t="s">
        <v>102</v>
      </c>
      <c r="B59" s="17"/>
      <c r="C59" s="29">
        <v>41474</v>
      </c>
      <c r="D59" s="16">
        <v>2112269.4900000002</v>
      </c>
      <c r="E59" s="17"/>
      <c r="F59" s="16">
        <v>2112269.4900000002</v>
      </c>
      <c r="G59" s="18"/>
      <c r="H59" s="27">
        <f t="shared" ref="H59:H60" si="3">ROUND(D59*1.18,2)</f>
        <v>2492478</v>
      </c>
    </row>
    <row r="60" spans="1:8" ht="24">
      <c r="A60" s="19" t="s">
        <v>103</v>
      </c>
      <c r="B60" s="17"/>
      <c r="C60" s="29">
        <v>41481</v>
      </c>
      <c r="D60" s="16">
        <v>2197015.2599999998</v>
      </c>
      <c r="E60" s="17"/>
      <c r="F60" s="16">
        <v>2197015.2599999998</v>
      </c>
      <c r="G60" s="18"/>
      <c r="H60" s="27">
        <f t="shared" si="3"/>
        <v>2592478.0099999998</v>
      </c>
    </row>
    <row r="61" spans="1:8" hidden="1">
      <c r="A61" s="19" t="s">
        <v>104</v>
      </c>
      <c r="B61" s="16">
        <v>1716.92</v>
      </c>
      <c r="C61" s="29"/>
      <c r="D61" s="17"/>
      <c r="E61" s="17"/>
      <c r="F61" s="16">
        <v>1716.92</v>
      </c>
      <c r="G61" s="18"/>
    </row>
    <row r="62" spans="1:8" ht="24" hidden="1">
      <c r="A62" s="19" t="s">
        <v>105</v>
      </c>
      <c r="B62" s="16">
        <v>393644.07</v>
      </c>
      <c r="C62" s="29"/>
      <c r="D62" s="17"/>
      <c r="E62" s="17"/>
      <c r="F62" s="16">
        <v>393644.07</v>
      </c>
      <c r="G62" s="18"/>
    </row>
    <row r="63" spans="1:8" ht="24" hidden="1">
      <c r="A63" s="19" t="s">
        <v>106</v>
      </c>
      <c r="B63" s="16">
        <v>130338.98</v>
      </c>
      <c r="C63" s="29"/>
      <c r="D63" s="17"/>
      <c r="E63" s="17"/>
      <c r="F63" s="16">
        <v>130338.98</v>
      </c>
      <c r="G63" s="18"/>
    </row>
    <row r="64" spans="1:8" hidden="1">
      <c r="A64" s="19" t="s">
        <v>107</v>
      </c>
      <c r="B64" s="16">
        <v>49177.99</v>
      </c>
      <c r="C64" s="29"/>
      <c r="D64" s="17"/>
      <c r="E64" s="17"/>
      <c r="F64" s="16">
        <v>49177.99</v>
      </c>
      <c r="G64" s="18"/>
    </row>
    <row r="65" spans="1:8" hidden="1">
      <c r="A65" s="19" t="s">
        <v>107</v>
      </c>
      <c r="B65" s="16">
        <v>49177.95</v>
      </c>
      <c r="C65" s="29"/>
      <c r="D65" s="17"/>
      <c r="E65" s="17"/>
      <c r="F65" s="16">
        <v>49177.95</v>
      </c>
      <c r="G65" s="18"/>
    </row>
    <row r="66" spans="1:8" hidden="1">
      <c r="A66" s="19" t="s">
        <v>108</v>
      </c>
      <c r="B66" s="16">
        <v>1492956.56</v>
      </c>
      <c r="C66" s="29"/>
      <c r="D66" s="17"/>
      <c r="E66" s="17"/>
      <c r="F66" s="16">
        <v>1492956.56</v>
      </c>
      <c r="G66" s="18"/>
    </row>
    <row r="67" spans="1:8" ht="24" hidden="1">
      <c r="A67" s="19" t="s">
        <v>109</v>
      </c>
      <c r="B67" s="16">
        <v>1417780</v>
      </c>
      <c r="C67" s="29"/>
      <c r="D67" s="17"/>
      <c r="E67" s="17"/>
      <c r="F67" s="16">
        <v>1417780</v>
      </c>
      <c r="G67" s="18"/>
    </row>
    <row r="68" spans="1:8" hidden="1">
      <c r="A68" s="19" t="s">
        <v>110</v>
      </c>
      <c r="B68" s="16">
        <v>370000</v>
      </c>
      <c r="C68" s="29"/>
      <c r="D68" s="17"/>
      <c r="E68" s="17"/>
      <c r="F68" s="16">
        <v>370000</v>
      </c>
      <c r="G68" s="18"/>
    </row>
    <row r="69" spans="1:8" hidden="1">
      <c r="A69" s="19" t="s">
        <v>111</v>
      </c>
      <c r="B69" s="16">
        <v>42000</v>
      </c>
      <c r="C69" s="29"/>
      <c r="D69" s="17"/>
      <c r="E69" s="17"/>
      <c r="F69" s="16">
        <v>42000</v>
      </c>
      <c r="G69" s="18"/>
    </row>
    <row r="70" spans="1:8" ht="36">
      <c r="A70" s="19" t="s">
        <v>112</v>
      </c>
      <c r="B70" s="17"/>
      <c r="C70" s="29">
        <v>41527</v>
      </c>
      <c r="D70" s="16">
        <v>2489760</v>
      </c>
      <c r="E70" s="17"/>
      <c r="F70" s="16">
        <v>2489760</v>
      </c>
      <c r="G70" s="18"/>
      <c r="H70" s="27">
        <f>ROUND(D70*1.18,2)</f>
        <v>2937916.8</v>
      </c>
    </row>
    <row r="71" spans="1:8" hidden="1">
      <c r="A71" s="19" t="s">
        <v>113</v>
      </c>
      <c r="B71" s="16">
        <v>369071.09</v>
      </c>
      <c r="C71" s="29"/>
      <c r="D71" s="17"/>
      <c r="E71" s="17"/>
      <c r="F71" s="16">
        <v>369071.09</v>
      </c>
      <c r="G71" s="18"/>
    </row>
    <row r="72" spans="1:8" hidden="1">
      <c r="A72" s="19" t="s">
        <v>114</v>
      </c>
      <c r="B72" s="16">
        <v>148667.60999999999</v>
      </c>
      <c r="C72" s="29"/>
      <c r="D72" s="17"/>
      <c r="E72" s="17"/>
      <c r="F72" s="16">
        <v>148667.60999999999</v>
      </c>
      <c r="G72" s="18"/>
    </row>
    <row r="73" spans="1:8" hidden="1">
      <c r="A73" s="19" t="s">
        <v>115</v>
      </c>
      <c r="B73" s="16">
        <v>123200</v>
      </c>
      <c r="C73" s="29"/>
      <c r="D73" s="17"/>
      <c r="E73" s="17"/>
      <c r="F73" s="16">
        <v>123200</v>
      </c>
      <c r="G73" s="18"/>
    </row>
    <row r="74" spans="1:8" hidden="1">
      <c r="A74" s="19" t="s">
        <v>116</v>
      </c>
      <c r="B74" s="16">
        <v>53344.07</v>
      </c>
      <c r="C74" s="29"/>
      <c r="D74" s="17"/>
      <c r="E74" s="17"/>
      <c r="F74" s="16">
        <v>53344.07</v>
      </c>
      <c r="G74" s="18"/>
    </row>
    <row r="75" spans="1:8" hidden="1">
      <c r="A75" s="19" t="s">
        <v>116</v>
      </c>
      <c r="B75" s="16">
        <v>62855.93</v>
      </c>
      <c r="C75" s="29"/>
      <c r="D75" s="17"/>
      <c r="E75" s="17"/>
      <c r="F75" s="16">
        <v>62855.93</v>
      </c>
      <c r="G75" s="18"/>
    </row>
    <row r="76" spans="1:8" hidden="1">
      <c r="A76" s="19" t="s">
        <v>117</v>
      </c>
      <c r="B76" s="16">
        <v>56001.69</v>
      </c>
      <c r="C76" s="29"/>
      <c r="D76" s="17"/>
      <c r="E76" s="17"/>
      <c r="F76" s="16">
        <v>56001.69</v>
      </c>
      <c r="G76" s="18"/>
    </row>
    <row r="77" spans="1:8" hidden="1">
      <c r="A77" s="19" t="s">
        <v>118</v>
      </c>
      <c r="B77" s="16">
        <v>50508.47</v>
      </c>
      <c r="C77" s="29"/>
      <c r="D77" s="17"/>
      <c r="E77" s="17"/>
      <c r="F77" s="16">
        <v>50508.47</v>
      </c>
      <c r="G77" s="18"/>
    </row>
    <row r="78" spans="1:8" ht="24" hidden="1">
      <c r="A78" s="19" t="s">
        <v>119</v>
      </c>
      <c r="B78" s="16">
        <v>204396.63</v>
      </c>
      <c r="C78" s="29"/>
      <c r="D78" s="17"/>
      <c r="E78" s="17"/>
      <c r="F78" s="16">
        <v>204396.63</v>
      </c>
      <c r="G78" s="18"/>
    </row>
    <row r="79" spans="1:8" hidden="1">
      <c r="A79" s="19" t="s">
        <v>120</v>
      </c>
      <c r="B79" s="16">
        <v>49406.78</v>
      </c>
      <c r="C79" s="29"/>
      <c r="D79" s="17"/>
      <c r="E79" s="17"/>
      <c r="F79" s="16">
        <v>49406.78</v>
      </c>
      <c r="G79" s="18"/>
    </row>
    <row r="80" spans="1:8" ht="24" hidden="1">
      <c r="A80" s="19" t="s">
        <v>121</v>
      </c>
      <c r="B80" s="16">
        <v>85593.22</v>
      </c>
      <c r="C80" s="29"/>
      <c r="D80" s="17"/>
      <c r="E80" s="17"/>
      <c r="F80" s="16">
        <v>85593.22</v>
      </c>
      <c r="G80" s="18"/>
    </row>
    <row r="81" spans="1:7" hidden="1">
      <c r="A81" s="19" t="s">
        <v>122</v>
      </c>
      <c r="B81" s="16">
        <v>67833.67</v>
      </c>
      <c r="C81" s="29"/>
      <c r="D81" s="17"/>
      <c r="E81" s="17"/>
      <c r="F81" s="16">
        <v>67833.67</v>
      </c>
      <c r="G81" s="18"/>
    </row>
    <row r="82" spans="1:7" hidden="1">
      <c r="A82" s="19" t="s">
        <v>123</v>
      </c>
      <c r="B82" s="16">
        <v>23389.83</v>
      </c>
      <c r="C82" s="29"/>
      <c r="D82" s="17"/>
      <c r="E82" s="17"/>
      <c r="F82" s="16">
        <v>23389.83</v>
      </c>
      <c r="G82" s="18"/>
    </row>
    <row r="83" spans="1:7" hidden="1">
      <c r="A83" s="19" t="s">
        <v>124</v>
      </c>
      <c r="B83" s="16">
        <v>180912.41</v>
      </c>
      <c r="C83" s="29"/>
      <c r="D83" s="17"/>
      <c r="E83" s="17"/>
      <c r="F83" s="16">
        <v>180912.41</v>
      </c>
      <c r="G83" s="18"/>
    </row>
    <row r="84" spans="1:7" hidden="1">
      <c r="A84" s="19" t="s">
        <v>125</v>
      </c>
      <c r="B84" s="16">
        <v>25325.759999999998</v>
      </c>
      <c r="C84" s="29"/>
      <c r="D84" s="17"/>
      <c r="E84" s="17"/>
      <c r="F84" s="16">
        <v>25325.759999999998</v>
      </c>
      <c r="G84" s="18"/>
    </row>
    <row r="85" spans="1:7" hidden="1">
      <c r="A85" s="19" t="s">
        <v>126</v>
      </c>
      <c r="B85" s="16">
        <v>24487.32</v>
      </c>
      <c r="C85" s="29"/>
      <c r="D85" s="17"/>
      <c r="E85" s="17"/>
      <c r="F85" s="16">
        <v>24487.32</v>
      </c>
      <c r="G85" s="18"/>
    </row>
    <row r="86" spans="1:7" hidden="1">
      <c r="A86" s="19" t="s">
        <v>127</v>
      </c>
      <c r="B86" s="16">
        <v>137267.17000000001</v>
      </c>
      <c r="C86" s="29"/>
      <c r="D86" s="17"/>
      <c r="E86" s="17"/>
      <c r="F86" s="16">
        <v>137267.17000000001</v>
      </c>
      <c r="G86" s="18"/>
    </row>
    <row r="87" spans="1:7" hidden="1">
      <c r="A87" s="19" t="s">
        <v>128</v>
      </c>
      <c r="B87" s="16">
        <v>48756.5</v>
      </c>
      <c r="C87" s="29"/>
      <c r="D87" s="17"/>
      <c r="E87" s="17"/>
      <c r="F87" s="16">
        <v>48756.5</v>
      </c>
      <c r="G87" s="18"/>
    </row>
    <row r="88" spans="1:7" hidden="1">
      <c r="A88" s="19" t="s">
        <v>129</v>
      </c>
      <c r="B88" s="16">
        <v>2428841.09</v>
      </c>
      <c r="C88" s="29"/>
      <c r="D88" s="17"/>
      <c r="E88" s="17"/>
      <c r="F88" s="16">
        <v>2428841.09</v>
      </c>
      <c r="G88" s="18"/>
    </row>
    <row r="89" spans="1:7" hidden="1">
      <c r="A89" s="19" t="s">
        <v>130</v>
      </c>
      <c r="B89" s="16">
        <v>2260</v>
      </c>
      <c r="C89" s="29"/>
      <c r="D89" s="17"/>
      <c r="E89" s="16">
        <v>2260</v>
      </c>
      <c r="F89" s="17"/>
      <c r="G89" s="18"/>
    </row>
    <row r="90" spans="1:7" hidden="1">
      <c r="A90" s="19" t="s">
        <v>131</v>
      </c>
      <c r="B90" s="16">
        <v>113110.17</v>
      </c>
      <c r="C90" s="29"/>
      <c r="D90" s="17"/>
      <c r="E90" s="17"/>
      <c r="F90" s="16">
        <v>113110.17</v>
      </c>
      <c r="G90" s="18"/>
    </row>
    <row r="91" spans="1:7" ht="24" hidden="1">
      <c r="A91" s="19" t="s">
        <v>132</v>
      </c>
      <c r="B91" s="16">
        <v>40295.85</v>
      </c>
      <c r="C91" s="29"/>
      <c r="D91" s="17"/>
      <c r="E91" s="17"/>
      <c r="F91" s="16">
        <v>40295.85</v>
      </c>
      <c r="G91" s="18"/>
    </row>
    <row r="92" spans="1:7" ht="24" hidden="1">
      <c r="A92" s="19" t="s">
        <v>132</v>
      </c>
      <c r="B92" s="16">
        <v>40295.85</v>
      </c>
      <c r="C92" s="29"/>
      <c r="D92" s="17"/>
      <c r="E92" s="17"/>
      <c r="F92" s="16">
        <v>40295.85</v>
      </c>
      <c r="G92" s="18"/>
    </row>
    <row r="93" spans="1:7" hidden="1">
      <c r="A93" s="19" t="s">
        <v>133</v>
      </c>
      <c r="B93" s="16">
        <v>24050.85</v>
      </c>
      <c r="C93" s="29"/>
      <c r="D93" s="17"/>
      <c r="E93" s="17"/>
      <c r="F93" s="16">
        <v>24050.85</v>
      </c>
      <c r="G93" s="18"/>
    </row>
    <row r="94" spans="1:7" hidden="1">
      <c r="A94" s="19" t="s">
        <v>134</v>
      </c>
      <c r="B94" s="16">
        <v>20254.240000000002</v>
      </c>
      <c r="C94" s="29"/>
      <c r="D94" s="17"/>
      <c r="E94" s="17"/>
      <c r="F94" s="16">
        <v>20254.240000000002</v>
      </c>
      <c r="G94" s="18"/>
    </row>
    <row r="95" spans="1:7" hidden="1">
      <c r="A95" s="19" t="s">
        <v>135</v>
      </c>
      <c r="B95" s="16">
        <v>59000</v>
      </c>
      <c r="C95" s="29"/>
      <c r="D95" s="17"/>
      <c r="E95" s="17"/>
      <c r="F95" s="16">
        <v>59000</v>
      </c>
      <c r="G95" s="18"/>
    </row>
    <row r="96" spans="1:7" hidden="1">
      <c r="A96" s="19" t="s">
        <v>135</v>
      </c>
      <c r="B96" s="16">
        <v>59000</v>
      </c>
      <c r="C96" s="29"/>
      <c r="D96" s="17"/>
      <c r="E96" s="17"/>
      <c r="F96" s="16">
        <v>59000</v>
      </c>
      <c r="G96" s="18"/>
    </row>
    <row r="97" spans="1:8" hidden="1">
      <c r="A97" s="19" t="s">
        <v>135</v>
      </c>
      <c r="B97" s="16">
        <v>60000</v>
      </c>
      <c r="C97" s="29"/>
      <c r="D97" s="17"/>
      <c r="E97" s="17"/>
      <c r="F97" s="16">
        <v>60000</v>
      </c>
      <c r="G97" s="18"/>
    </row>
    <row r="98" spans="1:8" hidden="1">
      <c r="A98" s="19" t="s">
        <v>135</v>
      </c>
      <c r="B98" s="16">
        <v>60000</v>
      </c>
      <c r="C98" s="29"/>
      <c r="D98" s="17"/>
      <c r="E98" s="17"/>
      <c r="F98" s="16">
        <v>60000</v>
      </c>
      <c r="G98" s="18"/>
    </row>
    <row r="99" spans="1:8" hidden="1">
      <c r="A99" s="19" t="s">
        <v>136</v>
      </c>
      <c r="B99" s="16">
        <v>28898.31</v>
      </c>
      <c r="C99" s="29"/>
      <c r="D99" s="17"/>
      <c r="E99" s="17"/>
      <c r="F99" s="16">
        <v>28898.31</v>
      </c>
      <c r="G99" s="18"/>
    </row>
    <row r="100" spans="1:8" hidden="1">
      <c r="A100" s="19" t="s">
        <v>137</v>
      </c>
      <c r="B100" s="16">
        <v>3775.02</v>
      </c>
      <c r="C100" s="29"/>
      <c r="D100" s="17"/>
      <c r="E100" s="17"/>
      <c r="F100" s="16">
        <v>3775.02</v>
      </c>
      <c r="G100" s="18"/>
    </row>
    <row r="101" spans="1:8" hidden="1">
      <c r="A101" s="19" t="s">
        <v>138</v>
      </c>
      <c r="B101" s="16">
        <v>2394.8000000000002</v>
      </c>
      <c r="C101" s="29"/>
      <c r="D101" s="17"/>
      <c r="E101" s="17"/>
      <c r="F101" s="16">
        <v>2394.8000000000002</v>
      </c>
      <c r="G101" s="18"/>
    </row>
    <row r="102" spans="1:8" hidden="1">
      <c r="A102" s="19" t="s">
        <v>139</v>
      </c>
      <c r="B102" s="16">
        <v>126881.36</v>
      </c>
      <c r="C102" s="29"/>
      <c r="D102" s="17"/>
      <c r="E102" s="17"/>
      <c r="F102" s="16">
        <v>126881.36</v>
      </c>
      <c r="G102" s="18"/>
    </row>
    <row r="103" spans="1:8" hidden="1">
      <c r="A103" s="19" t="s">
        <v>140</v>
      </c>
      <c r="B103" s="16">
        <v>49000</v>
      </c>
      <c r="C103" s="29"/>
      <c r="D103" s="17"/>
      <c r="E103" s="17"/>
      <c r="F103" s="16">
        <v>49000</v>
      </c>
      <c r="G103" s="18"/>
    </row>
    <row r="104" spans="1:8" ht="24">
      <c r="A104" s="23" t="s">
        <v>141</v>
      </c>
      <c r="B104" s="24"/>
      <c r="C104" s="30"/>
      <c r="D104" s="25">
        <v>46610.17</v>
      </c>
      <c r="E104" s="24"/>
      <c r="F104" s="25">
        <v>46610.17</v>
      </c>
      <c r="G104" s="26"/>
      <c r="H104" s="27">
        <f>ROUND(D104*1.18,2)</f>
        <v>55000</v>
      </c>
    </row>
    <row r="105" spans="1:8" hidden="1">
      <c r="A105" s="19" t="s">
        <v>142</v>
      </c>
      <c r="B105" s="16">
        <v>137646.54</v>
      </c>
      <c r="C105" s="17"/>
      <c r="D105" s="17"/>
      <c r="E105" s="17"/>
      <c r="F105" s="16">
        <v>137646.54</v>
      </c>
      <c r="G105" s="18"/>
    </row>
    <row r="106" spans="1:8" hidden="1">
      <c r="A106" s="19" t="s">
        <v>143</v>
      </c>
      <c r="B106" s="16">
        <v>132937.26</v>
      </c>
      <c r="C106" s="17"/>
      <c r="D106" s="17"/>
      <c r="E106" s="17"/>
      <c r="F106" s="16">
        <v>132937.26</v>
      </c>
      <c r="G106" s="18"/>
    </row>
    <row r="107" spans="1:8" hidden="1">
      <c r="A107" s="19" t="s">
        <v>144</v>
      </c>
      <c r="B107" s="16">
        <v>132937.26</v>
      </c>
      <c r="C107" s="17"/>
      <c r="D107" s="17"/>
      <c r="E107" s="17"/>
      <c r="F107" s="16">
        <v>132937.26</v>
      </c>
      <c r="G107" s="18"/>
    </row>
    <row r="108" spans="1:8" hidden="1">
      <c r="A108" s="19" t="s">
        <v>144</v>
      </c>
      <c r="B108" s="16">
        <v>132937.26</v>
      </c>
      <c r="C108" s="17"/>
      <c r="D108" s="17"/>
      <c r="E108" s="17"/>
      <c r="F108" s="16">
        <v>132937.26</v>
      </c>
      <c r="G108" s="18"/>
    </row>
    <row r="109" spans="1:8" hidden="1">
      <c r="A109" s="19" t="s">
        <v>145</v>
      </c>
      <c r="B109" s="16">
        <v>407652</v>
      </c>
      <c r="C109" s="17"/>
      <c r="D109" s="17"/>
      <c r="E109" s="17"/>
      <c r="F109" s="16">
        <v>407652</v>
      </c>
      <c r="G109" s="18"/>
    </row>
    <row r="110" spans="1:8" ht="24">
      <c r="A110" s="23" t="s">
        <v>146</v>
      </c>
      <c r="B110" s="24"/>
      <c r="C110" s="24"/>
      <c r="D110" s="25">
        <v>113195.76</v>
      </c>
      <c r="E110" s="24"/>
      <c r="F110" s="25">
        <v>113195.76</v>
      </c>
      <c r="G110" s="26"/>
      <c r="H110" s="27">
        <f t="shared" ref="H110:H111" si="4">ROUND(D110*1.18,2)</f>
        <v>133571</v>
      </c>
    </row>
    <row r="111" spans="1:8">
      <c r="A111" s="23" t="s">
        <v>147</v>
      </c>
      <c r="B111" s="24"/>
      <c r="C111" s="24"/>
      <c r="D111" s="25">
        <v>109084.75</v>
      </c>
      <c r="E111" s="24"/>
      <c r="F111" s="25">
        <v>109084.75</v>
      </c>
      <c r="G111" s="26"/>
      <c r="H111" s="27">
        <f t="shared" si="4"/>
        <v>128720.01</v>
      </c>
    </row>
    <row r="112" spans="1:8" hidden="1">
      <c r="A112" s="19" t="s">
        <v>148</v>
      </c>
      <c r="B112" s="16">
        <v>29030</v>
      </c>
      <c r="C112" s="17"/>
      <c r="D112" s="17"/>
      <c r="E112" s="17"/>
      <c r="F112" s="16">
        <v>29030</v>
      </c>
      <c r="G112" s="18"/>
    </row>
    <row r="113" spans="1:7" ht="24" hidden="1">
      <c r="A113" s="19" t="s">
        <v>149</v>
      </c>
      <c r="B113" s="16">
        <v>77211.87</v>
      </c>
      <c r="C113" s="17"/>
      <c r="D113" s="17"/>
      <c r="E113" s="17"/>
      <c r="F113" s="16">
        <v>77211.87</v>
      </c>
      <c r="G113" s="18"/>
    </row>
    <row r="114" spans="1:7" hidden="1">
      <c r="A114" s="19" t="s">
        <v>150</v>
      </c>
      <c r="B114" s="16">
        <v>35828.81</v>
      </c>
      <c r="C114" s="17"/>
      <c r="D114" s="17"/>
      <c r="E114" s="17"/>
      <c r="F114" s="16">
        <v>35828.81</v>
      </c>
      <c r="G114" s="18"/>
    </row>
    <row r="115" spans="1:7" ht="24" hidden="1">
      <c r="A115" s="19" t="s">
        <v>151</v>
      </c>
      <c r="B115" s="16">
        <v>161016.95000000001</v>
      </c>
      <c r="C115" s="17"/>
      <c r="D115" s="17"/>
      <c r="E115" s="17"/>
      <c r="F115" s="16">
        <v>161016.95000000001</v>
      </c>
      <c r="G115" s="18"/>
    </row>
    <row r="116" spans="1:7" ht="24" hidden="1">
      <c r="A116" s="19" t="s">
        <v>152</v>
      </c>
      <c r="B116" s="16">
        <v>85159.32</v>
      </c>
      <c r="C116" s="17"/>
      <c r="D116" s="17"/>
      <c r="E116" s="17"/>
      <c r="F116" s="16">
        <v>85159.32</v>
      </c>
      <c r="G116" s="18"/>
    </row>
    <row r="117" spans="1:7" hidden="1">
      <c r="A117" s="19" t="s">
        <v>153</v>
      </c>
      <c r="B117" s="16">
        <v>11618.97</v>
      </c>
      <c r="C117" s="17"/>
      <c r="D117" s="17"/>
      <c r="E117" s="17"/>
      <c r="F117" s="16">
        <v>11618.97</v>
      </c>
      <c r="G117" s="18"/>
    </row>
    <row r="118" spans="1:7" hidden="1">
      <c r="A118" s="19" t="s">
        <v>154</v>
      </c>
      <c r="B118" s="16">
        <v>2200</v>
      </c>
      <c r="C118" s="17"/>
      <c r="D118" s="17"/>
      <c r="E118" s="17"/>
      <c r="F118" s="16">
        <v>2200</v>
      </c>
      <c r="G118" s="18"/>
    </row>
    <row r="119" spans="1:7" hidden="1">
      <c r="A119" s="19" t="s">
        <v>155</v>
      </c>
      <c r="B119" s="16">
        <v>1540</v>
      </c>
      <c r="C119" s="17"/>
      <c r="D119" s="17"/>
      <c r="E119" s="17"/>
      <c r="F119" s="16">
        <v>1540</v>
      </c>
      <c r="G119" s="18"/>
    </row>
    <row r="120" spans="1:7" hidden="1">
      <c r="A120" s="19" t="s">
        <v>156</v>
      </c>
      <c r="B120" s="16">
        <v>56966</v>
      </c>
      <c r="C120" s="17"/>
      <c r="D120" s="17"/>
      <c r="E120" s="17"/>
      <c r="F120" s="16">
        <v>56966</v>
      </c>
      <c r="G120" s="18"/>
    </row>
    <row r="121" spans="1:7" hidden="1">
      <c r="A121" s="19" t="s">
        <v>156</v>
      </c>
      <c r="B121" s="16">
        <v>59882</v>
      </c>
      <c r="C121" s="17"/>
      <c r="D121" s="17"/>
      <c r="E121" s="17"/>
      <c r="F121" s="16">
        <v>59882</v>
      </c>
      <c r="G121" s="18"/>
    </row>
    <row r="122" spans="1:7" ht="24" hidden="1">
      <c r="A122" s="19" t="s">
        <v>157</v>
      </c>
      <c r="B122" s="16">
        <v>61423.73</v>
      </c>
      <c r="C122" s="17"/>
      <c r="D122" s="17"/>
      <c r="E122" s="17"/>
      <c r="F122" s="16">
        <v>61423.73</v>
      </c>
      <c r="G122" s="18"/>
    </row>
    <row r="123" spans="1:7" hidden="1">
      <c r="A123" s="19" t="s">
        <v>158</v>
      </c>
      <c r="B123" s="16">
        <v>95569.49</v>
      </c>
      <c r="C123" s="17"/>
      <c r="D123" s="17"/>
      <c r="E123" s="17"/>
      <c r="F123" s="16">
        <v>95569.49</v>
      </c>
      <c r="G123" s="18"/>
    </row>
    <row r="124" spans="1:7" hidden="1">
      <c r="A124" s="19" t="s">
        <v>159</v>
      </c>
      <c r="B124" s="16">
        <v>368032.58</v>
      </c>
      <c r="C124" s="17"/>
      <c r="D124" s="17"/>
      <c r="E124" s="17"/>
      <c r="F124" s="16">
        <v>368032.58</v>
      </c>
      <c r="G124" s="18"/>
    </row>
    <row r="125" spans="1:7" hidden="1">
      <c r="A125" s="19" t="s">
        <v>160</v>
      </c>
      <c r="B125" s="16">
        <v>235056.74</v>
      </c>
      <c r="C125" s="17"/>
      <c r="D125" s="17"/>
      <c r="E125" s="17"/>
      <c r="F125" s="16">
        <v>235056.74</v>
      </c>
      <c r="G125" s="18"/>
    </row>
    <row r="126" spans="1:7" ht="24" hidden="1">
      <c r="A126" s="19" t="s">
        <v>161</v>
      </c>
      <c r="B126" s="16">
        <v>12480</v>
      </c>
      <c r="C126" s="17"/>
      <c r="D126" s="17"/>
      <c r="E126" s="17"/>
      <c r="F126" s="16">
        <v>12480</v>
      </c>
      <c r="G126" s="18"/>
    </row>
    <row r="127" spans="1:7" hidden="1">
      <c r="A127" s="19" t="s">
        <v>162</v>
      </c>
      <c r="B127" s="16">
        <v>44660.94</v>
      </c>
      <c r="C127" s="17"/>
      <c r="D127" s="17"/>
      <c r="E127" s="17"/>
      <c r="F127" s="16">
        <v>44660.94</v>
      </c>
      <c r="G127" s="18"/>
    </row>
    <row r="128" spans="1:7" hidden="1">
      <c r="A128" s="19" t="s">
        <v>163</v>
      </c>
      <c r="B128" s="16">
        <v>51440.68</v>
      </c>
      <c r="C128" s="17"/>
      <c r="D128" s="17"/>
      <c r="E128" s="17"/>
      <c r="F128" s="16">
        <v>51440.68</v>
      </c>
      <c r="G128" s="18"/>
    </row>
    <row r="129" spans="1:7" hidden="1">
      <c r="A129" s="19" t="s">
        <v>164</v>
      </c>
      <c r="B129" s="16">
        <v>49176.13</v>
      </c>
      <c r="C129" s="17"/>
      <c r="D129" s="17"/>
      <c r="E129" s="17"/>
      <c r="F129" s="16">
        <v>49176.13</v>
      </c>
      <c r="G129" s="18"/>
    </row>
    <row r="130" spans="1:7" hidden="1">
      <c r="A130" s="19" t="s">
        <v>165</v>
      </c>
      <c r="B130" s="16">
        <v>73639.58</v>
      </c>
      <c r="C130" s="17"/>
      <c r="D130" s="17"/>
      <c r="E130" s="17"/>
      <c r="F130" s="16">
        <v>73639.58</v>
      </c>
      <c r="G130" s="18"/>
    </row>
    <row r="131" spans="1:7" hidden="1">
      <c r="A131" s="19" t="s">
        <v>166</v>
      </c>
      <c r="B131" s="16">
        <v>73639.570000000007</v>
      </c>
      <c r="C131" s="17"/>
      <c r="D131" s="17"/>
      <c r="E131" s="17"/>
      <c r="F131" s="16">
        <v>73639.570000000007</v>
      </c>
      <c r="G131" s="18"/>
    </row>
    <row r="132" spans="1:7" hidden="1">
      <c r="A132" s="19" t="s">
        <v>167</v>
      </c>
      <c r="B132" s="16">
        <v>73639.58</v>
      </c>
      <c r="C132" s="17"/>
      <c r="D132" s="17"/>
      <c r="E132" s="17"/>
      <c r="F132" s="16">
        <v>73639.58</v>
      </c>
      <c r="G132" s="18"/>
    </row>
    <row r="133" spans="1:7" hidden="1">
      <c r="A133" s="19" t="s">
        <v>168</v>
      </c>
      <c r="B133" s="16">
        <v>73639.56</v>
      </c>
      <c r="C133" s="17"/>
      <c r="D133" s="17"/>
      <c r="E133" s="17"/>
      <c r="F133" s="16">
        <v>73639.56</v>
      </c>
      <c r="G133" s="18"/>
    </row>
    <row r="134" spans="1:7" hidden="1">
      <c r="A134" s="19" t="s">
        <v>169</v>
      </c>
      <c r="B134" s="16">
        <v>33507.54</v>
      </c>
      <c r="C134" s="17"/>
      <c r="D134" s="17"/>
      <c r="E134" s="17"/>
      <c r="F134" s="16">
        <v>33507.54</v>
      </c>
      <c r="G134" s="18"/>
    </row>
    <row r="135" spans="1:7" hidden="1">
      <c r="A135" s="19" t="s">
        <v>170</v>
      </c>
      <c r="B135" s="16">
        <v>44406.78</v>
      </c>
      <c r="C135" s="17"/>
      <c r="D135" s="17"/>
      <c r="E135" s="17"/>
      <c r="F135" s="16">
        <v>44406.78</v>
      </c>
      <c r="G135" s="18"/>
    </row>
    <row r="136" spans="1:7" hidden="1">
      <c r="A136" s="19" t="s">
        <v>171</v>
      </c>
      <c r="B136" s="16">
        <v>29472.38</v>
      </c>
      <c r="C136" s="17"/>
      <c r="D136" s="17"/>
      <c r="E136" s="17"/>
      <c r="F136" s="16">
        <v>29472.38</v>
      </c>
      <c r="G136" s="18"/>
    </row>
    <row r="137" spans="1:7" hidden="1">
      <c r="A137" s="19" t="s">
        <v>172</v>
      </c>
      <c r="B137" s="16">
        <v>17851.669999999998</v>
      </c>
      <c r="C137" s="17"/>
      <c r="D137" s="17"/>
      <c r="E137" s="17"/>
      <c r="F137" s="16">
        <v>17851.669999999998</v>
      </c>
      <c r="G137" s="18"/>
    </row>
    <row r="138" spans="1:7" hidden="1">
      <c r="A138" s="19" t="s">
        <v>173</v>
      </c>
      <c r="B138" s="16">
        <v>46525.42</v>
      </c>
      <c r="C138" s="17"/>
      <c r="D138" s="17"/>
      <c r="E138" s="17"/>
      <c r="F138" s="16">
        <v>46525.42</v>
      </c>
      <c r="G138" s="18"/>
    </row>
    <row r="139" spans="1:7" hidden="1">
      <c r="A139" s="19" t="s">
        <v>174</v>
      </c>
      <c r="B139" s="16">
        <v>64495.76</v>
      </c>
      <c r="C139" s="17"/>
      <c r="D139" s="17"/>
      <c r="E139" s="17"/>
      <c r="F139" s="16">
        <v>64495.76</v>
      </c>
      <c r="G139" s="18"/>
    </row>
    <row r="140" spans="1:7" hidden="1">
      <c r="A140" s="19" t="s">
        <v>175</v>
      </c>
      <c r="B140" s="16">
        <v>50744.68</v>
      </c>
      <c r="C140" s="17"/>
      <c r="D140" s="17"/>
      <c r="E140" s="17"/>
      <c r="F140" s="16">
        <v>50744.68</v>
      </c>
      <c r="G140" s="18"/>
    </row>
    <row r="141" spans="1:7" ht="24" hidden="1">
      <c r="A141" s="19" t="s">
        <v>176</v>
      </c>
      <c r="B141" s="16">
        <v>34762.71</v>
      </c>
      <c r="C141" s="17"/>
      <c r="D141" s="17"/>
      <c r="E141" s="17"/>
      <c r="F141" s="16">
        <v>34762.71</v>
      </c>
      <c r="G141" s="18"/>
    </row>
    <row r="142" spans="1:7" ht="24" hidden="1">
      <c r="A142" s="19" t="s">
        <v>177</v>
      </c>
      <c r="B142" s="16">
        <v>34762.71</v>
      </c>
      <c r="C142" s="17"/>
      <c r="D142" s="17"/>
      <c r="E142" s="17"/>
      <c r="F142" s="16">
        <v>34762.71</v>
      </c>
      <c r="G142" s="18"/>
    </row>
    <row r="143" spans="1:7" ht="24" hidden="1">
      <c r="A143" s="19" t="s">
        <v>178</v>
      </c>
      <c r="B143" s="16">
        <v>34762.71</v>
      </c>
      <c r="C143" s="17"/>
      <c r="D143" s="17"/>
      <c r="E143" s="17"/>
      <c r="F143" s="16">
        <v>34762.71</v>
      </c>
      <c r="G143" s="18"/>
    </row>
    <row r="144" spans="1:7" ht="24" hidden="1">
      <c r="A144" s="19" t="s">
        <v>179</v>
      </c>
      <c r="B144" s="16">
        <v>34762.720000000001</v>
      </c>
      <c r="C144" s="17"/>
      <c r="D144" s="17"/>
      <c r="E144" s="17"/>
      <c r="F144" s="16">
        <v>34762.720000000001</v>
      </c>
      <c r="G144" s="18"/>
    </row>
    <row r="145" spans="1:7" ht="24" hidden="1">
      <c r="A145" s="19" t="s">
        <v>180</v>
      </c>
      <c r="B145" s="16">
        <v>34762.71</v>
      </c>
      <c r="C145" s="17"/>
      <c r="D145" s="17"/>
      <c r="E145" s="17"/>
      <c r="F145" s="16">
        <v>34762.71</v>
      </c>
      <c r="G145" s="18"/>
    </row>
    <row r="146" spans="1:7" hidden="1">
      <c r="A146" s="19" t="s">
        <v>181</v>
      </c>
      <c r="B146" s="16">
        <v>95615.25</v>
      </c>
      <c r="C146" s="17"/>
      <c r="D146" s="17"/>
      <c r="E146" s="17"/>
      <c r="F146" s="16">
        <v>95615.25</v>
      </c>
      <c r="G146" s="18"/>
    </row>
    <row r="147" spans="1:7" hidden="1">
      <c r="A147" s="19" t="s">
        <v>182</v>
      </c>
      <c r="B147" s="16">
        <v>33898.32</v>
      </c>
      <c r="C147" s="17"/>
      <c r="D147" s="17"/>
      <c r="E147" s="17"/>
      <c r="F147" s="16">
        <v>33898.32</v>
      </c>
      <c r="G147" s="18"/>
    </row>
    <row r="148" spans="1:7" hidden="1">
      <c r="A148" s="19" t="s">
        <v>183</v>
      </c>
      <c r="B148" s="16">
        <v>33898.300000000003</v>
      </c>
      <c r="C148" s="17"/>
      <c r="D148" s="17"/>
      <c r="E148" s="17"/>
      <c r="F148" s="16">
        <v>33898.300000000003</v>
      </c>
      <c r="G148" s="18"/>
    </row>
    <row r="149" spans="1:7" hidden="1">
      <c r="A149" s="19" t="s">
        <v>184</v>
      </c>
      <c r="B149" s="16">
        <v>177789.59</v>
      </c>
      <c r="C149" s="17"/>
      <c r="D149" s="17"/>
      <c r="E149" s="17"/>
      <c r="F149" s="16">
        <v>177789.59</v>
      </c>
      <c r="G149" s="18"/>
    </row>
    <row r="150" spans="1:7" hidden="1">
      <c r="A150" s="19" t="s">
        <v>185</v>
      </c>
      <c r="B150" s="16">
        <v>5596</v>
      </c>
      <c r="C150" s="17"/>
      <c r="D150" s="17"/>
      <c r="E150" s="17"/>
      <c r="F150" s="16">
        <v>5596</v>
      </c>
      <c r="G150" s="18"/>
    </row>
    <row r="151" spans="1:7" hidden="1">
      <c r="A151" s="19" t="s">
        <v>186</v>
      </c>
      <c r="B151" s="16">
        <v>20600</v>
      </c>
      <c r="C151" s="17"/>
      <c r="D151" s="17"/>
      <c r="E151" s="17"/>
      <c r="F151" s="16">
        <v>20600</v>
      </c>
      <c r="G151" s="18"/>
    </row>
    <row r="152" spans="1:7" hidden="1">
      <c r="A152" s="19" t="s">
        <v>187</v>
      </c>
      <c r="B152" s="16">
        <v>9890</v>
      </c>
      <c r="C152" s="17"/>
      <c r="D152" s="17"/>
      <c r="E152" s="17"/>
      <c r="F152" s="16">
        <v>9890</v>
      </c>
      <c r="G152" s="18"/>
    </row>
    <row r="153" spans="1:7" ht="24" hidden="1">
      <c r="A153" s="19" t="s">
        <v>188</v>
      </c>
      <c r="B153" s="16">
        <v>846621.38</v>
      </c>
      <c r="C153" s="17"/>
      <c r="D153" s="17"/>
      <c r="E153" s="16">
        <v>846621.38</v>
      </c>
      <c r="F153" s="17"/>
      <c r="G153" s="18"/>
    </row>
    <row r="154" spans="1:7" ht="24" hidden="1">
      <c r="A154" s="19" t="s">
        <v>189</v>
      </c>
      <c r="B154" s="16">
        <v>846621.39</v>
      </c>
      <c r="C154" s="17"/>
      <c r="D154" s="17"/>
      <c r="E154" s="16">
        <v>846621.39</v>
      </c>
      <c r="F154" s="17"/>
      <c r="G154" s="18"/>
    </row>
    <row r="155" spans="1:7" hidden="1">
      <c r="A155" s="19" t="s">
        <v>190</v>
      </c>
      <c r="B155" s="16">
        <v>101156.52</v>
      </c>
      <c r="C155" s="17"/>
      <c r="D155" s="17"/>
      <c r="E155" s="17"/>
      <c r="F155" s="16">
        <v>101156.52</v>
      </c>
      <c r="G155" s="18"/>
    </row>
    <row r="156" spans="1:7" hidden="1">
      <c r="A156" s="19" t="s">
        <v>190</v>
      </c>
      <c r="B156" s="16">
        <v>101156.52</v>
      </c>
      <c r="C156" s="17"/>
      <c r="D156" s="17"/>
      <c r="E156" s="17"/>
      <c r="F156" s="16">
        <v>101156.52</v>
      </c>
      <c r="G156" s="18"/>
    </row>
    <row r="157" spans="1:7" hidden="1">
      <c r="A157" s="19" t="s">
        <v>190</v>
      </c>
      <c r="B157" s="16">
        <v>101156.51</v>
      </c>
      <c r="C157" s="17"/>
      <c r="D157" s="17"/>
      <c r="E157" s="17"/>
      <c r="F157" s="16">
        <v>101156.51</v>
      </c>
      <c r="G157" s="18"/>
    </row>
    <row r="158" spans="1:7" hidden="1">
      <c r="A158" s="19" t="s">
        <v>190</v>
      </c>
      <c r="B158" s="16">
        <v>101156.52</v>
      </c>
      <c r="C158" s="17"/>
      <c r="D158" s="17"/>
      <c r="E158" s="17"/>
      <c r="F158" s="16">
        <v>101156.52</v>
      </c>
      <c r="G158" s="18"/>
    </row>
    <row r="159" spans="1:7" hidden="1">
      <c r="A159" s="19" t="s">
        <v>190</v>
      </c>
      <c r="B159" s="16">
        <v>101156.51</v>
      </c>
      <c r="C159" s="17"/>
      <c r="D159" s="17"/>
      <c r="E159" s="17"/>
      <c r="F159" s="16">
        <v>101156.51</v>
      </c>
      <c r="G159" s="18"/>
    </row>
    <row r="160" spans="1:7" ht="24" hidden="1">
      <c r="A160" s="19" t="s">
        <v>191</v>
      </c>
      <c r="B160" s="16">
        <v>150000</v>
      </c>
      <c r="C160" s="17"/>
      <c r="D160" s="17"/>
      <c r="E160" s="17"/>
      <c r="F160" s="16">
        <v>150000</v>
      </c>
      <c r="G160" s="18"/>
    </row>
    <row r="161" spans="1:7" ht="24" hidden="1">
      <c r="A161" s="19" t="s">
        <v>191</v>
      </c>
      <c r="B161" s="16">
        <v>150000</v>
      </c>
      <c r="C161" s="17"/>
      <c r="D161" s="17"/>
      <c r="E161" s="17"/>
      <c r="F161" s="16">
        <v>150000</v>
      </c>
      <c r="G161" s="18"/>
    </row>
    <row r="162" spans="1:7" ht="24" hidden="1">
      <c r="A162" s="19" t="s">
        <v>191</v>
      </c>
      <c r="B162" s="16">
        <v>150000</v>
      </c>
      <c r="C162" s="17"/>
      <c r="D162" s="17"/>
      <c r="E162" s="17"/>
      <c r="F162" s="16">
        <v>150000</v>
      </c>
      <c r="G162" s="18"/>
    </row>
    <row r="163" spans="1:7" ht="24" hidden="1">
      <c r="A163" s="19" t="s">
        <v>191</v>
      </c>
      <c r="B163" s="16">
        <v>150000</v>
      </c>
      <c r="C163" s="17"/>
      <c r="D163" s="17"/>
      <c r="E163" s="17"/>
      <c r="F163" s="16">
        <v>150000</v>
      </c>
      <c r="G163" s="18"/>
    </row>
    <row r="164" spans="1:7" hidden="1">
      <c r="A164" s="19" t="s">
        <v>192</v>
      </c>
      <c r="B164" s="16">
        <v>122881.36</v>
      </c>
      <c r="C164" s="17"/>
      <c r="D164" s="17"/>
      <c r="E164" s="17"/>
      <c r="F164" s="16">
        <v>122881.36</v>
      </c>
      <c r="G164" s="18"/>
    </row>
    <row r="165" spans="1:7" hidden="1">
      <c r="A165" s="19" t="s">
        <v>193</v>
      </c>
      <c r="B165" s="16">
        <v>107203.39</v>
      </c>
      <c r="C165" s="17"/>
      <c r="D165" s="17"/>
      <c r="E165" s="17"/>
      <c r="F165" s="16">
        <v>107203.39</v>
      </c>
      <c r="G165" s="18"/>
    </row>
    <row r="166" spans="1:7" hidden="1">
      <c r="A166" s="19" t="s">
        <v>194</v>
      </c>
      <c r="B166" s="16">
        <v>22400</v>
      </c>
      <c r="C166" s="17"/>
      <c r="D166" s="17"/>
      <c r="E166" s="17"/>
      <c r="F166" s="16">
        <v>22400</v>
      </c>
      <c r="G166" s="18"/>
    </row>
    <row r="167" spans="1:7" hidden="1">
      <c r="A167" s="19" t="s">
        <v>195</v>
      </c>
      <c r="B167" s="16">
        <v>12574</v>
      </c>
      <c r="C167" s="17"/>
      <c r="D167" s="17"/>
      <c r="E167" s="17"/>
      <c r="F167" s="16">
        <v>12574</v>
      </c>
      <c r="G167" s="18"/>
    </row>
    <row r="168" spans="1:7" hidden="1">
      <c r="A168" s="19" t="s">
        <v>196</v>
      </c>
      <c r="B168" s="16">
        <v>120762.71</v>
      </c>
      <c r="C168" s="17"/>
      <c r="D168" s="17"/>
      <c r="E168" s="17"/>
      <c r="F168" s="16">
        <v>120762.71</v>
      </c>
      <c r="G168" s="18"/>
    </row>
    <row r="169" spans="1:7" hidden="1">
      <c r="A169" s="19" t="s">
        <v>197</v>
      </c>
      <c r="B169" s="16">
        <v>31875</v>
      </c>
      <c r="C169" s="17"/>
      <c r="D169" s="17"/>
      <c r="E169" s="17"/>
      <c r="F169" s="16">
        <v>31875</v>
      </c>
      <c r="G169" s="18"/>
    </row>
    <row r="170" spans="1:7" hidden="1">
      <c r="A170" s="19" t="s">
        <v>198</v>
      </c>
      <c r="B170" s="16">
        <v>29657.5</v>
      </c>
      <c r="C170" s="17"/>
      <c r="D170" s="17"/>
      <c r="E170" s="17"/>
      <c r="F170" s="16">
        <v>29657.5</v>
      </c>
      <c r="G170" s="18"/>
    </row>
    <row r="171" spans="1:7" hidden="1">
      <c r="A171" s="19" t="s">
        <v>199</v>
      </c>
      <c r="B171" s="16">
        <v>42355.93</v>
      </c>
      <c r="C171" s="17"/>
      <c r="D171" s="17"/>
      <c r="E171" s="17"/>
      <c r="F171" s="16">
        <v>42355.93</v>
      </c>
      <c r="G171" s="18"/>
    </row>
    <row r="172" spans="1:7" hidden="1">
      <c r="A172" s="19" t="s">
        <v>200</v>
      </c>
      <c r="B172" s="16">
        <v>17915</v>
      </c>
      <c r="C172" s="17"/>
      <c r="D172" s="17"/>
      <c r="E172" s="17"/>
      <c r="F172" s="16">
        <v>17915</v>
      </c>
      <c r="G172" s="18"/>
    </row>
    <row r="173" spans="1:7" hidden="1">
      <c r="A173" s="19" t="s">
        <v>201</v>
      </c>
      <c r="B173" s="16">
        <v>2020.5</v>
      </c>
      <c r="C173" s="17"/>
      <c r="D173" s="17"/>
      <c r="E173" s="17"/>
      <c r="F173" s="16">
        <v>2020.5</v>
      </c>
      <c r="G173" s="18"/>
    </row>
    <row r="174" spans="1:7" hidden="1">
      <c r="A174" s="19" t="s">
        <v>202</v>
      </c>
      <c r="B174" s="16">
        <v>26525.42</v>
      </c>
      <c r="C174" s="17"/>
      <c r="D174" s="17"/>
      <c r="E174" s="17"/>
      <c r="F174" s="16">
        <v>26525.42</v>
      </c>
      <c r="G174" s="18"/>
    </row>
    <row r="175" spans="1:7" hidden="1">
      <c r="A175" s="19" t="s">
        <v>203</v>
      </c>
      <c r="B175" s="16">
        <v>131355.93</v>
      </c>
      <c r="C175" s="17"/>
      <c r="D175" s="17"/>
      <c r="E175" s="17"/>
      <c r="F175" s="16">
        <v>131355.93</v>
      </c>
      <c r="G175" s="18"/>
    </row>
    <row r="176" spans="1:7" hidden="1">
      <c r="A176" s="19" t="s">
        <v>204</v>
      </c>
      <c r="B176" s="16">
        <v>16369.49</v>
      </c>
      <c r="C176" s="17"/>
      <c r="D176" s="17"/>
      <c r="E176" s="17"/>
      <c r="F176" s="16">
        <v>16369.49</v>
      </c>
      <c r="G176" s="18"/>
    </row>
    <row r="177" spans="1:7" hidden="1">
      <c r="A177" s="19" t="s">
        <v>205</v>
      </c>
      <c r="B177" s="16">
        <v>55084.75</v>
      </c>
      <c r="C177" s="17"/>
      <c r="D177" s="17"/>
      <c r="E177" s="17"/>
      <c r="F177" s="16">
        <v>55084.75</v>
      </c>
      <c r="G177" s="18"/>
    </row>
    <row r="178" spans="1:7" hidden="1">
      <c r="A178" s="19" t="s">
        <v>206</v>
      </c>
      <c r="B178" s="16">
        <v>40890</v>
      </c>
      <c r="C178" s="17"/>
      <c r="D178" s="17"/>
      <c r="E178" s="17"/>
      <c r="F178" s="16">
        <v>40890</v>
      </c>
      <c r="G178" s="18"/>
    </row>
    <row r="179" spans="1:7" hidden="1">
      <c r="A179" s="19" t="s">
        <v>207</v>
      </c>
      <c r="B179" s="16">
        <v>48941.53</v>
      </c>
      <c r="C179" s="17"/>
      <c r="D179" s="17"/>
      <c r="E179" s="17"/>
      <c r="F179" s="16">
        <v>48941.53</v>
      </c>
      <c r="G179" s="18"/>
    </row>
    <row r="180" spans="1:7" hidden="1">
      <c r="A180" s="19" t="s">
        <v>208</v>
      </c>
      <c r="B180" s="20">
        <v>775.83</v>
      </c>
      <c r="C180" s="17"/>
      <c r="D180" s="17"/>
      <c r="E180" s="17"/>
      <c r="F180" s="20">
        <v>775.83</v>
      </c>
      <c r="G180" s="18"/>
    </row>
    <row r="181" spans="1:7" hidden="1">
      <c r="A181" s="19" t="s">
        <v>209</v>
      </c>
      <c r="B181" s="16">
        <v>1638</v>
      </c>
      <c r="C181" s="17"/>
      <c r="D181" s="17"/>
      <c r="E181" s="17"/>
      <c r="F181" s="16">
        <v>1638</v>
      </c>
      <c r="G181" s="18"/>
    </row>
    <row r="182" spans="1:7" hidden="1">
      <c r="A182" s="19" t="s">
        <v>210</v>
      </c>
      <c r="B182" s="16">
        <v>213122.05</v>
      </c>
      <c r="C182" s="17"/>
      <c r="D182" s="17"/>
      <c r="E182" s="17"/>
      <c r="F182" s="16">
        <v>213122.05</v>
      </c>
      <c r="G182" s="18"/>
    </row>
    <row r="183" spans="1:7" hidden="1">
      <c r="A183" s="19" t="s">
        <v>211</v>
      </c>
      <c r="B183" s="16">
        <v>506863.07</v>
      </c>
      <c r="C183" s="17"/>
      <c r="D183" s="17"/>
      <c r="E183" s="17"/>
      <c r="F183" s="16">
        <v>506863.07</v>
      </c>
      <c r="G183" s="18"/>
    </row>
    <row r="184" spans="1:7" hidden="1">
      <c r="A184" s="19" t="s">
        <v>212</v>
      </c>
      <c r="B184" s="16">
        <v>556018.15</v>
      </c>
      <c r="C184" s="17"/>
      <c r="D184" s="17"/>
      <c r="E184" s="17"/>
      <c r="F184" s="16">
        <v>556018.15</v>
      </c>
      <c r="G184" s="18"/>
    </row>
    <row r="185" spans="1:7" hidden="1">
      <c r="A185" s="19" t="s">
        <v>213</v>
      </c>
      <c r="B185" s="16">
        <v>10131.450000000001</v>
      </c>
      <c r="C185" s="17"/>
      <c r="D185" s="17"/>
      <c r="E185" s="17"/>
      <c r="F185" s="16">
        <v>10131.450000000001</v>
      </c>
      <c r="G185" s="18"/>
    </row>
    <row r="186" spans="1:7" hidden="1">
      <c r="A186" s="19" t="s">
        <v>214</v>
      </c>
      <c r="B186" s="16">
        <v>1350</v>
      </c>
      <c r="C186" s="17"/>
      <c r="D186" s="17"/>
      <c r="E186" s="17"/>
      <c r="F186" s="16">
        <v>1350</v>
      </c>
      <c r="G186" s="18"/>
    </row>
    <row r="187" spans="1:7" hidden="1">
      <c r="A187" s="19" t="s">
        <v>214</v>
      </c>
      <c r="B187" s="16">
        <v>1350</v>
      </c>
      <c r="C187" s="17"/>
      <c r="D187" s="17"/>
      <c r="E187" s="17"/>
      <c r="F187" s="16">
        <v>1350</v>
      </c>
      <c r="G187" s="18"/>
    </row>
    <row r="188" spans="1:7" hidden="1">
      <c r="A188" s="19" t="s">
        <v>215</v>
      </c>
      <c r="B188" s="16">
        <v>80355.09</v>
      </c>
      <c r="C188" s="17"/>
      <c r="D188" s="17"/>
      <c r="E188" s="17"/>
      <c r="F188" s="16">
        <v>80355.09</v>
      </c>
      <c r="G188" s="18"/>
    </row>
    <row r="189" spans="1:7" hidden="1">
      <c r="A189" s="19" t="s">
        <v>216</v>
      </c>
      <c r="B189" s="16">
        <v>53379.01</v>
      </c>
      <c r="C189" s="17"/>
      <c r="D189" s="17"/>
      <c r="E189" s="17"/>
      <c r="F189" s="16">
        <v>53379.01</v>
      </c>
      <c r="G189" s="18"/>
    </row>
    <row r="190" spans="1:7" ht="24" hidden="1">
      <c r="A190" s="19" t="s">
        <v>217</v>
      </c>
      <c r="B190" s="16">
        <v>2428504.84</v>
      </c>
      <c r="C190" s="17"/>
      <c r="D190" s="17"/>
      <c r="E190" s="17"/>
      <c r="F190" s="16">
        <v>2428504.84</v>
      </c>
      <c r="G190" s="18"/>
    </row>
    <row r="191" spans="1:7" hidden="1">
      <c r="A191" s="19" t="s">
        <v>218</v>
      </c>
      <c r="B191" s="16">
        <v>12428</v>
      </c>
      <c r="C191" s="17"/>
      <c r="D191" s="17"/>
      <c r="E191" s="17"/>
      <c r="F191" s="16">
        <v>12428</v>
      </c>
      <c r="G191" s="18"/>
    </row>
    <row r="192" spans="1:7" hidden="1">
      <c r="A192" s="19" t="s">
        <v>219</v>
      </c>
      <c r="B192" s="16">
        <v>186400</v>
      </c>
      <c r="C192" s="17"/>
      <c r="D192" s="17"/>
      <c r="E192" s="17"/>
      <c r="F192" s="16">
        <v>186400</v>
      </c>
      <c r="G192" s="18"/>
    </row>
    <row r="193" spans="1:7" hidden="1">
      <c r="A193" s="19" t="s">
        <v>220</v>
      </c>
      <c r="B193" s="16">
        <v>2980</v>
      </c>
      <c r="C193" s="17"/>
      <c r="D193" s="17"/>
      <c r="E193" s="17"/>
      <c r="F193" s="16">
        <v>2980</v>
      </c>
      <c r="G193" s="18"/>
    </row>
    <row r="194" spans="1:7" hidden="1">
      <c r="A194" s="19" t="s">
        <v>221</v>
      </c>
      <c r="B194" s="16">
        <v>20847.45</v>
      </c>
      <c r="C194" s="17"/>
      <c r="D194" s="17"/>
      <c r="E194" s="17"/>
      <c r="F194" s="16">
        <v>20847.45</v>
      </c>
      <c r="G194" s="18"/>
    </row>
    <row r="195" spans="1:7" hidden="1">
      <c r="A195" s="19" t="s">
        <v>221</v>
      </c>
      <c r="B195" s="16">
        <v>20847.45</v>
      </c>
      <c r="C195" s="17"/>
      <c r="D195" s="17"/>
      <c r="E195" s="17"/>
      <c r="F195" s="16">
        <v>20847.45</v>
      </c>
      <c r="G195" s="18"/>
    </row>
    <row r="196" spans="1:7" hidden="1">
      <c r="A196" s="19" t="s">
        <v>221</v>
      </c>
      <c r="B196" s="16">
        <v>20847.45</v>
      </c>
      <c r="C196" s="17"/>
      <c r="D196" s="17"/>
      <c r="E196" s="17"/>
      <c r="F196" s="16">
        <v>20847.45</v>
      </c>
      <c r="G196" s="18"/>
    </row>
    <row r="197" spans="1:7" hidden="1">
      <c r="A197" s="19" t="s">
        <v>221</v>
      </c>
      <c r="B197" s="16">
        <v>20847.45</v>
      </c>
      <c r="C197" s="17"/>
      <c r="D197" s="17"/>
      <c r="E197" s="17"/>
      <c r="F197" s="16">
        <v>20847.45</v>
      </c>
      <c r="G197" s="18"/>
    </row>
    <row r="198" spans="1:7" hidden="1">
      <c r="A198" s="19" t="s">
        <v>221</v>
      </c>
      <c r="B198" s="16">
        <v>20847.45</v>
      </c>
      <c r="C198" s="17"/>
      <c r="D198" s="17"/>
      <c r="E198" s="17"/>
      <c r="F198" s="16">
        <v>20847.45</v>
      </c>
      <c r="G198" s="18"/>
    </row>
    <row r="199" spans="1:7" hidden="1">
      <c r="A199" s="19" t="s">
        <v>221</v>
      </c>
      <c r="B199" s="16">
        <v>20847.45</v>
      </c>
      <c r="C199" s="17"/>
      <c r="D199" s="17"/>
      <c r="E199" s="17"/>
      <c r="F199" s="16">
        <v>20847.45</v>
      </c>
      <c r="G199" s="18"/>
    </row>
    <row r="200" spans="1:7" hidden="1">
      <c r="A200" s="19" t="s">
        <v>221</v>
      </c>
      <c r="B200" s="16">
        <v>20847.45</v>
      </c>
      <c r="C200" s="17"/>
      <c r="D200" s="17"/>
      <c r="E200" s="17"/>
      <c r="F200" s="16">
        <v>20847.45</v>
      </c>
      <c r="G200" s="18"/>
    </row>
    <row r="201" spans="1:7" hidden="1">
      <c r="A201" s="19" t="s">
        <v>221</v>
      </c>
      <c r="B201" s="16">
        <v>20847.45</v>
      </c>
      <c r="C201" s="17"/>
      <c r="D201" s="17"/>
      <c r="E201" s="17"/>
      <c r="F201" s="16">
        <v>20847.45</v>
      </c>
      <c r="G201" s="18"/>
    </row>
    <row r="202" spans="1:7" hidden="1">
      <c r="A202" s="19" t="s">
        <v>221</v>
      </c>
      <c r="B202" s="16">
        <v>20847.45</v>
      </c>
      <c r="C202" s="17"/>
      <c r="D202" s="17"/>
      <c r="E202" s="17"/>
      <c r="F202" s="16">
        <v>20847.45</v>
      </c>
      <c r="G202" s="18"/>
    </row>
    <row r="203" spans="1:7" hidden="1">
      <c r="A203" s="19" t="s">
        <v>221</v>
      </c>
      <c r="B203" s="16">
        <v>20847.45</v>
      </c>
      <c r="C203" s="17"/>
      <c r="D203" s="17"/>
      <c r="E203" s="17"/>
      <c r="F203" s="16">
        <v>20847.45</v>
      </c>
      <c r="G203" s="18"/>
    </row>
    <row r="204" spans="1:7" hidden="1">
      <c r="A204" s="19" t="s">
        <v>221</v>
      </c>
      <c r="B204" s="16">
        <v>20847.54</v>
      </c>
      <c r="C204" s="17"/>
      <c r="D204" s="17"/>
      <c r="E204" s="17"/>
      <c r="F204" s="16">
        <v>20847.54</v>
      </c>
      <c r="G204" s="18"/>
    </row>
    <row r="205" spans="1:7" hidden="1">
      <c r="A205" s="19" t="s">
        <v>221</v>
      </c>
      <c r="B205" s="16">
        <v>20847.45</v>
      </c>
      <c r="C205" s="17"/>
      <c r="D205" s="17"/>
      <c r="E205" s="17"/>
      <c r="F205" s="16">
        <v>20847.45</v>
      </c>
      <c r="G205" s="18"/>
    </row>
    <row r="206" spans="1:7" hidden="1">
      <c r="A206" s="19" t="s">
        <v>221</v>
      </c>
      <c r="B206" s="16">
        <v>28983.05</v>
      </c>
      <c r="C206" s="17"/>
      <c r="D206" s="17"/>
      <c r="E206" s="17"/>
      <c r="F206" s="16">
        <v>28983.05</v>
      </c>
      <c r="G206" s="18"/>
    </row>
    <row r="207" spans="1:7" hidden="1">
      <c r="A207" s="19" t="s">
        <v>221</v>
      </c>
      <c r="B207" s="16">
        <v>28983.05</v>
      </c>
      <c r="C207" s="17"/>
      <c r="D207" s="17"/>
      <c r="E207" s="17"/>
      <c r="F207" s="16">
        <v>28983.05</v>
      </c>
      <c r="G207" s="18"/>
    </row>
    <row r="208" spans="1:7" hidden="1">
      <c r="A208" s="19" t="s">
        <v>221</v>
      </c>
      <c r="B208" s="16">
        <v>28983.05</v>
      </c>
      <c r="C208" s="17"/>
      <c r="D208" s="17"/>
      <c r="E208" s="17"/>
      <c r="F208" s="16">
        <v>28983.05</v>
      </c>
      <c r="G208" s="18"/>
    </row>
    <row r="209" spans="1:7" hidden="1">
      <c r="A209" s="19" t="s">
        <v>221</v>
      </c>
      <c r="B209" s="16">
        <v>28983.05</v>
      </c>
      <c r="C209" s="17"/>
      <c r="D209" s="17"/>
      <c r="E209" s="17"/>
      <c r="F209" s="16">
        <v>28983.05</v>
      </c>
      <c r="G209" s="18"/>
    </row>
    <row r="210" spans="1:7" hidden="1">
      <c r="A210" s="19" t="s">
        <v>221</v>
      </c>
      <c r="B210" s="16">
        <v>28983.05</v>
      </c>
      <c r="C210" s="17"/>
      <c r="D210" s="17"/>
      <c r="E210" s="17"/>
      <c r="F210" s="16">
        <v>28983.05</v>
      </c>
      <c r="G210" s="18"/>
    </row>
    <row r="211" spans="1:7" hidden="1">
      <c r="A211" s="19" t="s">
        <v>221</v>
      </c>
      <c r="B211" s="16">
        <v>28983.05</v>
      </c>
      <c r="C211" s="17"/>
      <c r="D211" s="17"/>
      <c r="E211" s="17"/>
      <c r="F211" s="16">
        <v>28983.05</v>
      </c>
      <c r="G211" s="18"/>
    </row>
    <row r="212" spans="1:7" hidden="1">
      <c r="A212" s="19" t="s">
        <v>222</v>
      </c>
      <c r="B212" s="16">
        <v>97450.33</v>
      </c>
      <c r="C212" s="17"/>
      <c r="D212" s="17"/>
      <c r="E212" s="17"/>
      <c r="F212" s="16">
        <v>97450.33</v>
      </c>
      <c r="G212" s="18"/>
    </row>
    <row r="213" spans="1:7" hidden="1">
      <c r="A213" s="19" t="s">
        <v>223</v>
      </c>
      <c r="B213" s="16">
        <v>14225</v>
      </c>
      <c r="C213" s="17"/>
      <c r="D213" s="17"/>
      <c r="E213" s="17"/>
      <c r="F213" s="16">
        <v>14225</v>
      </c>
      <c r="G213" s="18"/>
    </row>
    <row r="214" spans="1:7" hidden="1">
      <c r="A214" s="19" t="s">
        <v>224</v>
      </c>
      <c r="B214" s="16">
        <v>71072.289999999994</v>
      </c>
      <c r="C214" s="17"/>
      <c r="D214" s="17"/>
      <c r="E214" s="17"/>
      <c r="F214" s="16">
        <v>71072.289999999994</v>
      </c>
      <c r="G214" s="18"/>
    </row>
    <row r="215" spans="1:7" hidden="1">
      <c r="A215" s="19" t="s">
        <v>225</v>
      </c>
      <c r="B215" s="16">
        <v>80762.710000000006</v>
      </c>
      <c r="C215" s="17"/>
      <c r="D215" s="17"/>
      <c r="E215" s="17"/>
      <c r="F215" s="16">
        <v>80762.710000000006</v>
      </c>
      <c r="G215" s="18"/>
    </row>
    <row r="216" spans="1:7" hidden="1">
      <c r="A216" s="19" t="s">
        <v>225</v>
      </c>
      <c r="B216" s="16">
        <v>73423.73</v>
      </c>
      <c r="C216" s="17"/>
      <c r="D216" s="17"/>
      <c r="E216" s="17"/>
      <c r="F216" s="16">
        <v>73423.73</v>
      </c>
      <c r="G216" s="18"/>
    </row>
    <row r="217" spans="1:7" hidden="1">
      <c r="A217" s="19" t="s">
        <v>226</v>
      </c>
      <c r="B217" s="16">
        <v>35785.39</v>
      </c>
      <c r="C217" s="17"/>
      <c r="D217" s="17"/>
      <c r="E217" s="17"/>
      <c r="F217" s="16">
        <v>35785.39</v>
      </c>
      <c r="G217" s="18"/>
    </row>
    <row r="218" spans="1:7" hidden="1">
      <c r="A218" s="19" t="s">
        <v>227</v>
      </c>
      <c r="B218" s="16">
        <v>81813.33</v>
      </c>
      <c r="C218" s="17"/>
      <c r="D218" s="17"/>
      <c r="E218" s="17"/>
      <c r="F218" s="16">
        <v>81813.33</v>
      </c>
      <c r="G218" s="18"/>
    </row>
    <row r="219" spans="1:7" hidden="1">
      <c r="A219" s="19" t="s">
        <v>228</v>
      </c>
      <c r="B219" s="16">
        <v>176784.39</v>
      </c>
      <c r="C219" s="17"/>
      <c r="D219" s="17"/>
      <c r="E219" s="17"/>
      <c r="F219" s="16">
        <v>176784.39</v>
      </c>
      <c r="G219" s="18"/>
    </row>
    <row r="220" spans="1:7" hidden="1">
      <c r="A220" s="19" t="s">
        <v>229</v>
      </c>
      <c r="B220" s="16">
        <v>15440</v>
      </c>
      <c r="C220" s="17"/>
      <c r="D220" s="17"/>
      <c r="E220" s="17"/>
      <c r="F220" s="16">
        <v>15440</v>
      </c>
      <c r="G220" s="18"/>
    </row>
    <row r="221" spans="1:7" hidden="1">
      <c r="A221" s="19" t="s">
        <v>230</v>
      </c>
      <c r="B221" s="16">
        <v>19059.32</v>
      </c>
      <c r="C221" s="17"/>
      <c r="D221" s="17"/>
      <c r="E221" s="17"/>
      <c r="F221" s="16">
        <v>19059.32</v>
      </c>
      <c r="G221" s="18"/>
    </row>
    <row r="222" spans="1:7" hidden="1">
      <c r="A222" s="19" t="s">
        <v>231</v>
      </c>
      <c r="B222" s="16">
        <v>11825</v>
      </c>
      <c r="C222" s="17"/>
      <c r="D222" s="17"/>
      <c r="E222" s="17"/>
      <c r="F222" s="16">
        <v>11825</v>
      </c>
      <c r="G222" s="18"/>
    </row>
    <row r="223" spans="1:7" hidden="1">
      <c r="A223" s="19" t="s">
        <v>232</v>
      </c>
      <c r="B223" s="16">
        <v>1218.75</v>
      </c>
      <c r="C223" s="17"/>
      <c r="D223" s="17"/>
      <c r="E223" s="17"/>
      <c r="F223" s="16">
        <v>1218.75</v>
      </c>
      <c r="G223" s="18"/>
    </row>
    <row r="224" spans="1:7" hidden="1">
      <c r="A224" s="19" t="s">
        <v>233</v>
      </c>
      <c r="B224" s="16">
        <v>1218.75</v>
      </c>
      <c r="C224" s="17"/>
      <c r="D224" s="17"/>
      <c r="E224" s="17"/>
      <c r="F224" s="16">
        <v>1218.75</v>
      </c>
      <c r="G224" s="18"/>
    </row>
    <row r="225" spans="1:7" hidden="1">
      <c r="A225" s="19" t="s">
        <v>234</v>
      </c>
      <c r="B225" s="16">
        <v>10545.76</v>
      </c>
      <c r="C225" s="17"/>
      <c r="D225" s="17"/>
      <c r="E225" s="17"/>
      <c r="F225" s="16">
        <v>10545.76</v>
      </c>
      <c r="G225" s="18"/>
    </row>
    <row r="226" spans="1:7" hidden="1">
      <c r="A226" s="19" t="s">
        <v>235</v>
      </c>
      <c r="B226" s="16">
        <v>21715.119999999999</v>
      </c>
      <c r="C226" s="17"/>
      <c r="D226" s="17"/>
      <c r="E226" s="17"/>
      <c r="F226" s="16">
        <v>21715.119999999999</v>
      </c>
      <c r="G226" s="18"/>
    </row>
    <row r="227" spans="1:7" hidden="1">
      <c r="A227" s="19" t="s">
        <v>236</v>
      </c>
      <c r="B227" s="16">
        <v>15879</v>
      </c>
      <c r="C227" s="17"/>
      <c r="D227" s="17"/>
      <c r="E227" s="17"/>
      <c r="F227" s="16">
        <v>15879</v>
      </c>
      <c r="G227" s="18"/>
    </row>
    <row r="228" spans="1:7" hidden="1">
      <c r="A228" s="19" t="s">
        <v>237</v>
      </c>
      <c r="B228" s="16">
        <v>39816</v>
      </c>
      <c r="C228" s="17"/>
      <c r="D228" s="17"/>
      <c r="E228" s="17"/>
      <c r="F228" s="16">
        <v>39816</v>
      </c>
      <c r="G228" s="18"/>
    </row>
    <row r="229" spans="1:7" hidden="1">
      <c r="A229" s="19" t="s">
        <v>238</v>
      </c>
      <c r="B229" s="16">
        <v>101835.29</v>
      </c>
      <c r="C229" s="17"/>
      <c r="D229" s="17"/>
      <c r="E229" s="17"/>
      <c r="F229" s="16">
        <v>101835.29</v>
      </c>
      <c r="G229" s="18"/>
    </row>
    <row r="230" spans="1:7" hidden="1">
      <c r="A230" s="19" t="s">
        <v>239</v>
      </c>
      <c r="B230" s="16">
        <v>41031.360000000001</v>
      </c>
      <c r="C230" s="17"/>
      <c r="D230" s="17"/>
      <c r="E230" s="17"/>
      <c r="F230" s="16">
        <v>41031.360000000001</v>
      </c>
      <c r="G230" s="18"/>
    </row>
    <row r="231" spans="1:7" hidden="1">
      <c r="A231" s="19" t="s">
        <v>240</v>
      </c>
      <c r="B231" s="16">
        <v>101835.29</v>
      </c>
      <c r="C231" s="17"/>
      <c r="D231" s="17"/>
      <c r="E231" s="17"/>
      <c r="F231" s="16">
        <v>101835.29</v>
      </c>
      <c r="G231" s="18"/>
    </row>
    <row r="232" spans="1:7" hidden="1">
      <c r="A232" s="19" t="s">
        <v>241</v>
      </c>
      <c r="B232" s="16">
        <v>11850</v>
      </c>
      <c r="C232" s="17"/>
      <c r="D232" s="17"/>
      <c r="E232" s="17"/>
      <c r="F232" s="16">
        <v>11850</v>
      </c>
      <c r="G232" s="18"/>
    </row>
    <row r="233" spans="1:7" hidden="1">
      <c r="A233" s="19" t="s">
        <v>242</v>
      </c>
      <c r="B233" s="16">
        <v>33788.14</v>
      </c>
      <c r="C233" s="17"/>
      <c r="D233" s="17"/>
      <c r="E233" s="17"/>
      <c r="F233" s="16">
        <v>33788.14</v>
      </c>
      <c r="G233" s="18"/>
    </row>
    <row r="234" spans="1:7" hidden="1">
      <c r="A234" s="19" t="s">
        <v>243</v>
      </c>
      <c r="B234" s="16">
        <v>14220.96</v>
      </c>
      <c r="C234" s="17"/>
      <c r="D234" s="17"/>
      <c r="E234" s="17"/>
      <c r="F234" s="16">
        <v>14220.96</v>
      </c>
      <c r="G234" s="18"/>
    </row>
    <row r="235" spans="1:7" hidden="1">
      <c r="A235" s="19" t="s">
        <v>244</v>
      </c>
      <c r="B235" s="16">
        <v>16976.669999999998</v>
      </c>
      <c r="C235" s="17"/>
      <c r="D235" s="17"/>
      <c r="E235" s="17"/>
      <c r="F235" s="16">
        <v>16976.669999999998</v>
      </c>
      <c r="G235" s="18"/>
    </row>
    <row r="236" spans="1:7" hidden="1">
      <c r="A236" s="19" t="s">
        <v>245</v>
      </c>
      <c r="B236" s="16">
        <v>6666.67</v>
      </c>
      <c r="C236" s="17"/>
      <c r="D236" s="17"/>
      <c r="E236" s="17"/>
      <c r="F236" s="16">
        <v>6666.67</v>
      </c>
      <c r="G236" s="18"/>
    </row>
    <row r="237" spans="1:7" hidden="1">
      <c r="A237" s="19" t="s">
        <v>246</v>
      </c>
      <c r="B237" s="16">
        <v>6093.05</v>
      </c>
      <c r="C237" s="17"/>
      <c r="D237" s="17"/>
      <c r="E237" s="17"/>
      <c r="F237" s="16">
        <v>6093.05</v>
      </c>
      <c r="G237" s="18"/>
    </row>
    <row r="238" spans="1:7" hidden="1">
      <c r="A238" s="19" t="s">
        <v>246</v>
      </c>
      <c r="B238" s="16">
        <v>6093.05</v>
      </c>
      <c r="C238" s="17"/>
      <c r="D238" s="17"/>
      <c r="E238" s="17"/>
      <c r="F238" s="16">
        <v>6093.05</v>
      </c>
      <c r="G238" s="18"/>
    </row>
    <row r="239" spans="1:7" hidden="1">
      <c r="A239" s="19" t="s">
        <v>246</v>
      </c>
      <c r="B239" s="16">
        <v>6093.05</v>
      </c>
      <c r="C239" s="17"/>
      <c r="D239" s="17"/>
      <c r="E239" s="17"/>
      <c r="F239" s="16">
        <v>6093.05</v>
      </c>
      <c r="G239" s="18"/>
    </row>
    <row r="240" spans="1:7" hidden="1">
      <c r="A240" s="19" t="s">
        <v>246</v>
      </c>
      <c r="B240" s="16">
        <v>6093.05</v>
      </c>
      <c r="C240" s="17"/>
      <c r="D240" s="17"/>
      <c r="E240" s="17"/>
      <c r="F240" s="16">
        <v>6093.05</v>
      </c>
      <c r="G240" s="18"/>
    </row>
    <row r="241" spans="1:7" hidden="1">
      <c r="A241" s="19" t="s">
        <v>246</v>
      </c>
      <c r="B241" s="16">
        <v>6093.05</v>
      </c>
      <c r="C241" s="17"/>
      <c r="D241" s="17"/>
      <c r="E241" s="17"/>
      <c r="F241" s="16">
        <v>6093.05</v>
      </c>
      <c r="G241" s="18"/>
    </row>
    <row r="242" spans="1:7" hidden="1">
      <c r="A242" s="19" t="s">
        <v>246</v>
      </c>
      <c r="B242" s="16">
        <v>6093.05</v>
      </c>
      <c r="C242" s="17"/>
      <c r="D242" s="17"/>
      <c r="E242" s="17"/>
      <c r="F242" s="16">
        <v>6093.05</v>
      </c>
      <c r="G242" s="18"/>
    </row>
    <row r="243" spans="1:7" hidden="1">
      <c r="A243" s="19" t="s">
        <v>246</v>
      </c>
      <c r="B243" s="16">
        <v>6093.05</v>
      </c>
      <c r="C243" s="17"/>
      <c r="D243" s="17"/>
      <c r="E243" s="17"/>
      <c r="F243" s="16">
        <v>6093.05</v>
      </c>
      <c r="G243" s="18"/>
    </row>
    <row r="244" spans="1:7" hidden="1">
      <c r="A244" s="19" t="s">
        <v>246</v>
      </c>
      <c r="B244" s="16">
        <v>6093.05</v>
      </c>
      <c r="C244" s="17"/>
      <c r="D244" s="17"/>
      <c r="E244" s="17"/>
      <c r="F244" s="16">
        <v>6093.05</v>
      </c>
      <c r="G244" s="18"/>
    </row>
    <row r="245" spans="1:7" hidden="1">
      <c r="A245" s="19" t="s">
        <v>246</v>
      </c>
      <c r="B245" s="16">
        <v>6093.05</v>
      </c>
      <c r="C245" s="17"/>
      <c r="D245" s="17"/>
      <c r="E245" s="17"/>
      <c r="F245" s="16">
        <v>6093.05</v>
      </c>
      <c r="G245" s="18"/>
    </row>
    <row r="246" spans="1:7" hidden="1">
      <c r="A246" s="19" t="s">
        <v>246</v>
      </c>
      <c r="B246" s="16">
        <v>6093.05</v>
      </c>
      <c r="C246" s="17"/>
      <c r="D246" s="17"/>
      <c r="E246" s="17"/>
      <c r="F246" s="16">
        <v>6093.05</v>
      </c>
      <c r="G246" s="18"/>
    </row>
    <row r="247" spans="1:7" hidden="1">
      <c r="A247" s="19" t="s">
        <v>246</v>
      </c>
      <c r="B247" s="16">
        <v>6093.04</v>
      </c>
      <c r="C247" s="17"/>
      <c r="D247" s="17"/>
      <c r="E247" s="17"/>
      <c r="F247" s="16">
        <v>6093.04</v>
      </c>
      <c r="G247" s="18"/>
    </row>
    <row r="248" spans="1:7" hidden="1">
      <c r="A248" s="19" t="s">
        <v>247</v>
      </c>
      <c r="B248" s="16">
        <v>37576.269999999997</v>
      </c>
      <c r="C248" s="17"/>
      <c r="D248" s="17"/>
      <c r="E248" s="17"/>
      <c r="F248" s="16">
        <v>37576.269999999997</v>
      </c>
      <c r="G248" s="18"/>
    </row>
    <row r="249" spans="1:7" hidden="1">
      <c r="A249" s="19" t="s">
        <v>248</v>
      </c>
      <c r="B249" s="16">
        <v>16311.9</v>
      </c>
      <c r="C249" s="17"/>
      <c r="D249" s="17"/>
      <c r="E249" s="17"/>
      <c r="F249" s="16">
        <v>16311.9</v>
      </c>
      <c r="G249" s="18"/>
    </row>
    <row r="250" spans="1:7" hidden="1">
      <c r="A250" s="19" t="s">
        <v>248</v>
      </c>
      <c r="B250" s="16">
        <v>27374</v>
      </c>
      <c r="C250" s="17"/>
      <c r="D250" s="17"/>
      <c r="E250" s="17"/>
      <c r="F250" s="16">
        <v>27374</v>
      </c>
      <c r="G250" s="18"/>
    </row>
    <row r="251" spans="1:7" hidden="1">
      <c r="A251" s="19" t="s">
        <v>248</v>
      </c>
      <c r="B251" s="16">
        <v>27374</v>
      </c>
      <c r="C251" s="17"/>
      <c r="D251" s="17"/>
      <c r="E251" s="17"/>
      <c r="F251" s="16">
        <v>27374</v>
      </c>
      <c r="G251" s="18"/>
    </row>
    <row r="252" spans="1:7" hidden="1">
      <c r="A252" s="19" t="s">
        <v>248</v>
      </c>
      <c r="B252" s="16">
        <v>27374</v>
      </c>
      <c r="C252" s="17"/>
      <c r="D252" s="17"/>
      <c r="E252" s="17"/>
      <c r="F252" s="16">
        <v>27374</v>
      </c>
      <c r="G252" s="18"/>
    </row>
    <row r="253" spans="1:7" hidden="1">
      <c r="A253" s="19" t="s">
        <v>249</v>
      </c>
      <c r="B253" s="16">
        <v>23140.76</v>
      </c>
      <c r="C253" s="17"/>
      <c r="D253" s="17"/>
      <c r="E253" s="17"/>
      <c r="F253" s="16">
        <v>23140.76</v>
      </c>
      <c r="G253" s="18"/>
    </row>
    <row r="254" spans="1:7" hidden="1">
      <c r="A254" s="19" t="s">
        <v>250</v>
      </c>
      <c r="B254" s="16">
        <v>37030.51</v>
      </c>
      <c r="C254" s="17"/>
      <c r="D254" s="17"/>
      <c r="E254" s="17"/>
      <c r="F254" s="16">
        <v>37030.51</v>
      </c>
      <c r="G254" s="18"/>
    </row>
    <row r="255" spans="1:7" hidden="1">
      <c r="A255" s="19" t="s">
        <v>250</v>
      </c>
      <c r="B255" s="16">
        <v>37030.51</v>
      </c>
      <c r="C255" s="17"/>
      <c r="D255" s="17"/>
      <c r="E255" s="17"/>
      <c r="F255" s="16">
        <v>37030.51</v>
      </c>
      <c r="G255" s="18"/>
    </row>
    <row r="256" spans="1:7" hidden="1">
      <c r="A256" s="19" t="s">
        <v>251</v>
      </c>
      <c r="B256" s="16">
        <v>430922.45</v>
      </c>
      <c r="C256" s="17"/>
      <c r="D256" s="17"/>
      <c r="E256" s="17"/>
      <c r="F256" s="16">
        <v>430922.45</v>
      </c>
      <c r="G256" s="18"/>
    </row>
    <row r="257" spans="1:7" ht="24" hidden="1">
      <c r="A257" s="19" t="s">
        <v>252</v>
      </c>
      <c r="B257" s="16">
        <v>21676.27</v>
      </c>
      <c r="C257" s="17"/>
      <c r="D257" s="17"/>
      <c r="E257" s="17"/>
      <c r="F257" s="16">
        <v>21676.27</v>
      </c>
      <c r="G257" s="18"/>
    </row>
    <row r="258" spans="1:7" ht="24" hidden="1">
      <c r="A258" s="19" t="s">
        <v>252</v>
      </c>
      <c r="B258" s="16">
        <v>21676.27</v>
      </c>
      <c r="C258" s="17"/>
      <c r="D258" s="17"/>
      <c r="E258" s="17"/>
      <c r="F258" s="16">
        <v>21676.27</v>
      </c>
      <c r="G258" s="18"/>
    </row>
    <row r="259" spans="1:7" hidden="1">
      <c r="A259" s="19" t="s">
        <v>253</v>
      </c>
      <c r="B259" s="16">
        <v>10258.33</v>
      </c>
      <c r="C259" s="17"/>
      <c r="D259" s="17"/>
      <c r="E259" s="17"/>
      <c r="F259" s="16">
        <v>10258.33</v>
      </c>
      <c r="G259" s="18"/>
    </row>
    <row r="260" spans="1:7" ht="24" hidden="1">
      <c r="A260" s="19" t="s">
        <v>254</v>
      </c>
      <c r="B260" s="16">
        <v>24973</v>
      </c>
      <c r="C260" s="17"/>
      <c r="D260" s="17"/>
      <c r="E260" s="17"/>
      <c r="F260" s="16">
        <v>24973</v>
      </c>
      <c r="G260" s="18"/>
    </row>
    <row r="261" spans="1:7" hidden="1">
      <c r="A261" s="19" t="s">
        <v>255</v>
      </c>
      <c r="B261" s="16">
        <v>27353.7</v>
      </c>
      <c r="C261" s="17"/>
      <c r="D261" s="17"/>
      <c r="E261" s="17"/>
      <c r="F261" s="16">
        <v>27353.7</v>
      </c>
      <c r="G261" s="18"/>
    </row>
    <row r="262" spans="1:7" hidden="1">
      <c r="A262" s="19" t="s">
        <v>256</v>
      </c>
      <c r="B262" s="16">
        <v>24073.58</v>
      </c>
      <c r="C262" s="17"/>
      <c r="D262" s="17"/>
      <c r="E262" s="17"/>
      <c r="F262" s="16">
        <v>24073.58</v>
      </c>
      <c r="G262" s="18"/>
    </row>
    <row r="263" spans="1:7" hidden="1">
      <c r="A263" s="19" t="s">
        <v>257</v>
      </c>
      <c r="B263" s="16">
        <v>20059.32</v>
      </c>
      <c r="C263" s="17"/>
      <c r="D263" s="17"/>
      <c r="E263" s="17"/>
      <c r="F263" s="16">
        <v>20059.32</v>
      </c>
      <c r="G263" s="18"/>
    </row>
    <row r="264" spans="1:7" ht="24" hidden="1">
      <c r="A264" s="19" t="s">
        <v>258</v>
      </c>
      <c r="B264" s="16">
        <v>29661.02</v>
      </c>
      <c r="C264" s="17"/>
      <c r="D264" s="17"/>
      <c r="E264" s="17"/>
      <c r="F264" s="16">
        <v>29661.02</v>
      </c>
      <c r="G264" s="18"/>
    </row>
    <row r="265" spans="1:7" hidden="1">
      <c r="A265" s="19" t="s">
        <v>259</v>
      </c>
      <c r="B265" s="16">
        <v>102000</v>
      </c>
      <c r="C265" s="17"/>
      <c r="D265" s="17"/>
      <c r="E265" s="17"/>
      <c r="F265" s="16">
        <v>102000</v>
      </c>
      <c r="G265" s="18"/>
    </row>
    <row r="266" spans="1:7" hidden="1">
      <c r="A266" s="19" t="s">
        <v>260</v>
      </c>
      <c r="B266" s="16">
        <v>102000</v>
      </c>
      <c r="C266" s="17"/>
      <c r="D266" s="17"/>
      <c r="E266" s="17"/>
      <c r="F266" s="16">
        <v>102000</v>
      </c>
      <c r="G266" s="18"/>
    </row>
    <row r="267" spans="1:7" hidden="1">
      <c r="A267" s="19" t="s">
        <v>261</v>
      </c>
      <c r="B267" s="16">
        <v>37000</v>
      </c>
      <c r="C267" s="17"/>
      <c r="D267" s="17"/>
      <c r="E267" s="17"/>
      <c r="F267" s="16">
        <v>37000</v>
      </c>
      <c r="G267" s="18"/>
    </row>
    <row r="268" spans="1:7" ht="24" hidden="1">
      <c r="A268" s="19" t="s">
        <v>262</v>
      </c>
      <c r="B268" s="16">
        <v>94330.51</v>
      </c>
      <c r="C268" s="17"/>
      <c r="D268" s="17"/>
      <c r="E268" s="17"/>
      <c r="F268" s="16">
        <v>94330.51</v>
      </c>
      <c r="G268" s="18"/>
    </row>
    <row r="269" spans="1:7" ht="24" hidden="1">
      <c r="A269" s="19" t="s">
        <v>263</v>
      </c>
      <c r="B269" s="16">
        <v>94330.51</v>
      </c>
      <c r="C269" s="17"/>
      <c r="D269" s="17"/>
      <c r="E269" s="17"/>
      <c r="F269" s="16">
        <v>94330.51</v>
      </c>
      <c r="G269" s="18"/>
    </row>
    <row r="270" spans="1:7" ht="24" hidden="1">
      <c r="A270" s="19" t="s">
        <v>263</v>
      </c>
      <c r="B270" s="16">
        <v>94330.51</v>
      </c>
      <c r="C270" s="17"/>
      <c r="D270" s="17"/>
      <c r="E270" s="17"/>
      <c r="F270" s="16">
        <v>94330.51</v>
      </c>
      <c r="G270" s="18"/>
    </row>
    <row r="271" spans="1:7" ht="24" hidden="1">
      <c r="A271" s="19" t="s">
        <v>264</v>
      </c>
      <c r="B271" s="16">
        <v>89059.32</v>
      </c>
      <c r="C271" s="17"/>
      <c r="D271" s="17"/>
      <c r="E271" s="17"/>
      <c r="F271" s="16">
        <v>89059.32</v>
      </c>
      <c r="G271" s="18"/>
    </row>
    <row r="272" spans="1:7" ht="24" hidden="1">
      <c r="A272" s="19" t="s">
        <v>264</v>
      </c>
      <c r="B272" s="16">
        <v>89059.32</v>
      </c>
      <c r="C272" s="17"/>
      <c r="D272" s="17"/>
      <c r="E272" s="17"/>
      <c r="F272" s="16">
        <v>89059.32</v>
      </c>
      <c r="G272" s="18"/>
    </row>
    <row r="273" spans="1:7" ht="24" hidden="1">
      <c r="A273" s="19" t="s">
        <v>265</v>
      </c>
      <c r="B273" s="16">
        <v>140267.09</v>
      </c>
      <c r="C273" s="17"/>
      <c r="D273" s="17"/>
      <c r="E273" s="17"/>
      <c r="F273" s="16">
        <v>140267.09</v>
      </c>
      <c r="G273" s="18"/>
    </row>
    <row r="274" spans="1:7" ht="24" hidden="1">
      <c r="A274" s="19" t="s">
        <v>266</v>
      </c>
      <c r="B274" s="16">
        <v>115542.37</v>
      </c>
      <c r="C274" s="17"/>
      <c r="D274" s="17"/>
      <c r="E274" s="17"/>
      <c r="F274" s="16">
        <v>115542.37</v>
      </c>
      <c r="G274" s="18"/>
    </row>
    <row r="275" spans="1:7" ht="24" hidden="1">
      <c r="A275" s="19" t="s">
        <v>266</v>
      </c>
      <c r="B275" s="16">
        <v>115542.37</v>
      </c>
      <c r="C275" s="17"/>
      <c r="D275" s="17"/>
      <c r="E275" s="17"/>
      <c r="F275" s="16">
        <v>115542.37</v>
      </c>
      <c r="G275" s="18"/>
    </row>
    <row r="276" spans="1:7" ht="24" hidden="1">
      <c r="A276" s="19" t="s">
        <v>267</v>
      </c>
      <c r="B276" s="16">
        <v>111707.56</v>
      </c>
      <c r="C276" s="17"/>
      <c r="D276" s="17"/>
      <c r="E276" s="17"/>
      <c r="F276" s="16">
        <v>111707.56</v>
      </c>
      <c r="G276" s="18"/>
    </row>
    <row r="277" spans="1:7" ht="24" hidden="1">
      <c r="A277" s="19" t="s">
        <v>267</v>
      </c>
      <c r="B277" s="16">
        <v>111707.56</v>
      </c>
      <c r="C277" s="17"/>
      <c r="D277" s="17"/>
      <c r="E277" s="17"/>
      <c r="F277" s="16">
        <v>111707.56</v>
      </c>
      <c r="G277" s="18"/>
    </row>
    <row r="278" spans="1:7" ht="24" hidden="1">
      <c r="A278" s="19" t="s">
        <v>267</v>
      </c>
      <c r="B278" s="16">
        <v>111707.56</v>
      </c>
      <c r="C278" s="17"/>
      <c r="D278" s="17"/>
      <c r="E278" s="17"/>
      <c r="F278" s="16">
        <v>111707.56</v>
      </c>
      <c r="G278" s="18"/>
    </row>
    <row r="279" spans="1:7" ht="24" hidden="1">
      <c r="A279" s="19" t="s">
        <v>267</v>
      </c>
      <c r="B279" s="16">
        <v>111707.56</v>
      </c>
      <c r="C279" s="17"/>
      <c r="D279" s="17"/>
      <c r="E279" s="17"/>
      <c r="F279" s="16">
        <v>111707.56</v>
      </c>
      <c r="G279" s="18"/>
    </row>
    <row r="280" spans="1:7" ht="24" hidden="1">
      <c r="A280" s="19" t="s">
        <v>268</v>
      </c>
      <c r="B280" s="16">
        <v>92419.49</v>
      </c>
      <c r="C280" s="17"/>
      <c r="D280" s="17"/>
      <c r="E280" s="17"/>
      <c r="F280" s="16">
        <v>92419.49</v>
      </c>
      <c r="G280" s="18"/>
    </row>
    <row r="281" spans="1:7" ht="24" hidden="1">
      <c r="A281" s="19" t="s">
        <v>268</v>
      </c>
      <c r="B281" s="16">
        <v>92419.48</v>
      </c>
      <c r="C281" s="17"/>
      <c r="D281" s="17"/>
      <c r="E281" s="17"/>
      <c r="F281" s="16">
        <v>92419.48</v>
      </c>
      <c r="G281" s="18"/>
    </row>
    <row r="282" spans="1:7" ht="24" hidden="1">
      <c r="A282" s="19" t="s">
        <v>268</v>
      </c>
      <c r="B282" s="16">
        <v>92419.49</v>
      </c>
      <c r="C282" s="17"/>
      <c r="D282" s="17"/>
      <c r="E282" s="17"/>
      <c r="F282" s="16">
        <v>92419.49</v>
      </c>
      <c r="G282" s="18"/>
    </row>
    <row r="283" spans="1:7" ht="24" hidden="1">
      <c r="A283" s="19" t="s">
        <v>268</v>
      </c>
      <c r="B283" s="16">
        <v>92419.48</v>
      </c>
      <c r="C283" s="17"/>
      <c r="D283" s="17"/>
      <c r="E283" s="17"/>
      <c r="F283" s="16">
        <v>92419.48</v>
      </c>
      <c r="G283" s="18"/>
    </row>
    <row r="284" spans="1:7" ht="24" hidden="1">
      <c r="A284" s="19" t="s">
        <v>269</v>
      </c>
      <c r="B284" s="16">
        <v>121257</v>
      </c>
      <c r="C284" s="17"/>
      <c r="D284" s="17"/>
      <c r="E284" s="17"/>
      <c r="F284" s="16">
        <v>121257</v>
      </c>
      <c r="G284" s="18"/>
    </row>
    <row r="285" spans="1:7" ht="24" hidden="1">
      <c r="A285" s="19" t="s">
        <v>269</v>
      </c>
      <c r="B285" s="16">
        <v>121257</v>
      </c>
      <c r="C285" s="17"/>
      <c r="D285" s="17"/>
      <c r="E285" s="17"/>
      <c r="F285" s="16">
        <v>121257</v>
      </c>
      <c r="G285" s="18"/>
    </row>
    <row r="286" spans="1:7" ht="24" hidden="1">
      <c r="A286" s="19" t="s">
        <v>269</v>
      </c>
      <c r="B286" s="16">
        <v>121257</v>
      </c>
      <c r="C286" s="17"/>
      <c r="D286" s="17"/>
      <c r="E286" s="17"/>
      <c r="F286" s="16">
        <v>121257</v>
      </c>
      <c r="G286" s="18"/>
    </row>
    <row r="287" spans="1:7" ht="24" hidden="1">
      <c r="A287" s="19" t="s">
        <v>269</v>
      </c>
      <c r="B287" s="16">
        <v>121256.99</v>
      </c>
      <c r="C287" s="17"/>
      <c r="D287" s="17"/>
      <c r="E287" s="17"/>
      <c r="F287" s="16">
        <v>121256.99</v>
      </c>
      <c r="G287" s="18"/>
    </row>
    <row r="288" spans="1:7" hidden="1">
      <c r="A288" s="19" t="s">
        <v>270</v>
      </c>
      <c r="B288" s="16">
        <v>119415.25</v>
      </c>
      <c r="C288" s="17"/>
      <c r="D288" s="17"/>
      <c r="E288" s="17"/>
      <c r="F288" s="16">
        <v>119415.25</v>
      </c>
      <c r="G288" s="18"/>
    </row>
    <row r="289" spans="1:9" ht="36" hidden="1">
      <c r="A289" s="19" t="s">
        <v>271</v>
      </c>
      <c r="B289" s="16">
        <v>115542.37</v>
      </c>
      <c r="C289" s="17"/>
      <c r="D289" s="17"/>
      <c r="E289" s="17"/>
      <c r="F289" s="16">
        <v>115542.37</v>
      </c>
      <c r="G289" s="18"/>
    </row>
    <row r="290" spans="1:9" hidden="1">
      <c r="A290" s="19" t="s">
        <v>272</v>
      </c>
      <c r="B290" s="16">
        <v>171160</v>
      </c>
      <c r="C290" s="17"/>
      <c r="D290" s="17"/>
      <c r="E290" s="17"/>
      <c r="F290" s="16">
        <v>171160</v>
      </c>
      <c r="G290" s="18"/>
    </row>
    <row r="291" spans="1:9" hidden="1">
      <c r="A291" s="19" t="s">
        <v>273</v>
      </c>
      <c r="B291" s="16">
        <v>183457.63</v>
      </c>
      <c r="C291" s="17"/>
      <c r="D291" s="17"/>
      <c r="E291" s="17"/>
      <c r="F291" s="16">
        <v>183457.63</v>
      </c>
      <c r="G291" s="18"/>
    </row>
    <row r="292" spans="1:9" hidden="1">
      <c r="A292" s="19" t="s">
        <v>274</v>
      </c>
      <c r="B292" s="16">
        <v>344677.97</v>
      </c>
      <c r="C292" s="17"/>
      <c r="D292" s="17"/>
      <c r="E292" s="17"/>
      <c r="F292" s="16">
        <v>344677.97</v>
      </c>
      <c r="G292" s="18"/>
    </row>
    <row r="293" spans="1:9">
      <c r="A293" s="19" t="s">
        <v>275</v>
      </c>
      <c r="B293" s="17"/>
      <c r="C293" s="29">
        <v>41436</v>
      </c>
      <c r="D293" s="16">
        <v>45762.71</v>
      </c>
      <c r="E293" s="17"/>
      <c r="F293" s="16">
        <v>45762.71</v>
      </c>
      <c r="G293" s="18"/>
      <c r="H293" s="27">
        <f>ROUND(D293*1.18,2)</f>
        <v>54000</v>
      </c>
    </row>
    <row r="294" spans="1:9" hidden="1">
      <c r="A294" s="19" t="s">
        <v>276</v>
      </c>
      <c r="B294" s="16">
        <v>71100</v>
      </c>
      <c r="C294" s="17"/>
      <c r="D294" s="17"/>
      <c r="E294" s="17"/>
      <c r="F294" s="16">
        <v>71100</v>
      </c>
      <c r="G294" s="18"/>
    </row>
    <row r="295" spans="1:9" hidden="1">
      <c r="A295" s="19" t="s">
        <v>277</v>
      </c>
      <c r="B295" s="16">
        <v>50265.46</v>
      </c>
      <c r="C295" s="17"/>
      <c r="D295" s="17"/>
      <c r="E295" s="17"/>
      <c r="F295" s="16">
        <v>50265.46</v>
      </c>
      <c r="G295" s="18"/>
    </row>
    <row r="296" spans="1:9" ht="24">
      <c r="A296" s="19" t="s">
        <v>278</v>
      </c>
      <c r="B296" s="17"/>
      <c r="C296" s="29">
        <v>41437</v>
      </c>
      <c r="D296" s="16">
        <v>103559.32</v>
      </c>
      <c r="E296" s="17"/>
      <c r="F296" s="16">
        <v>103559.32</v>
      </c>
      <c r="G296" s="18"/>
      <c r="H296" s="27">
        <f>ROUND(D296*1.18,2)</f>
        <v>122200</v>
      </c>
    </row>
    <row r="297" spans="1:9" ht="24" hidden="1">
      <c r="A297" s="19" t="s">
        <v>279</v>
      </c>
      <c r="B297" s="16">
        <v>88389.83</v>
      </c>
      <c r="C297" s="17"/>
      <c r="D297" s="17"/>
      <c r="E297" s="17"/>
      <c r="F297" s="16">
        <v>88389.83</v>
      </c>
      <c r="G297" s="18"/>
    </row>
    <row r="298" spans="1:9" ht="24" hidden="1">
      <c r="A298" s="19" t="s">
        <v>279</v>
      </c>
      <c r="B298" s="16">
        <v>88389.83</v>
      </c>
      <c r="C298" s="17"/>
      <c r="D298" s="17"/>
      <c r="E298" s="17"/>
      <c r="F298" s="16">
        <v>88389.83</v>
      </c>
      <c r="G298" s="18"/>
    </row>
    <row r="299" spans="1:9" ht="24" hidden="1">
      <c r="A299" s="19" t="s">
        <v>279</v>
      </c>
      <c r="B299" s="16">
        <v>88389.83</v>
      </c>
      <c r="C299" s="17"/>
      <c r="D299" s="17"/>
      <c r="E299" s="17"/>
      <c r="F299" s="16">
        <v>88389.83</v>
      </c>
      <c r="G299" s="18"/>
    </row>
    <row r="300" spans="1:9" hidden="1">
      <c r="A300" s="19" t="s">
        <v>280</v>
      </c>
      <c r="B300" s="16">
        <v>107627.12</v>
      </c>
      <c r="C300" s="17"/>
      <c r="D300" s="17"/>
      <c r="E300" s="17"/>
      <c r="F300" s="16">
        <v>107627.12</v>
      </c>
      <c r="G300" s="18"/>
    </row>
    <row r="301" spans="1:9">
      <c r="A301" s="19" t="s">
        <v>281</v>
      </c>
      <c r="B301" s="17"/>
      <c r="C301" s="29">
        <v>41384</v>
      </c>
      <c r="D301" s="16">
        <v>78305.08</v>
      </c>
      <c r="E301" s="17"/>
      <c r="F301" s="16">
        <v>78305.08</v>
      </c>
      <c r="G301" s="18"/>
      <c r="H301" s="27">
        <f>ROUND(D301*1.18,2)</f>
        <v>92399.99</v>
      </c>
      <c r="I301" s="32">
        <f>H301/1000</f>
        <v>92.399990000000003</v>
      </c>
    </row>
    <row r="302" spans="1:9" hidden="1">
      <c r="A302" s="19" t="s">
        <v>282</v>
      </c>
      <c r="B302" s="16">
        <v>22457.63</v>
      </c>
      <c r="C302" s="17"/>
      <c r="D302" s="17"/>
      <c r="E302" s="17"/>
      <c r="F302" s="16">
        <v>22457.63</v>
      </c>
      <c r="G302" s="18"/>
    </row>
    <row r="303" spans="1:9" hidden="1">
      <c r="A303" s="19" t="s">
        <v>282</v>
      </c>
      <c r="B303" s="16">
        <v>22457.62</v>
      </c>
      <c r="C303" s="17"/>
      <c r="D303" s="17"/>
      <c r="E303" s="17"/>
      <c r="F303" s="16">
        <v>22457.62</v>
      </c>
      <c r="G303" s="18"/>
    </row>
    <row r="304" spans="1:9" hidden="1">
      <c r="A304" s="19" t="s">
        <v>283</v>
      </c>
      <c r="B304" s="16">
        <v>30170</v>
      </c>
      <c r="C304" s="17"/>
      <c r="D304" s="17"/>
      <c r="E304" s="17"/>
      <c r="F304" s="16">
        <v>30170</v>
      </c>
      <c r="G304" s="18"/>
    </row>
    <row r="305" spans="1:8" ht="24">
      <c r="A305" s="19" t="s">
        <v>284</v>
      </c>
      <c r="B305" s="17"/>
      <c r="C305" s="29">
        <v>41456</v>
      </c>
      <c r="D305" s="16">
        <v>171610.17</v>
      </c>
      <c r="E305" s="17"/>
      <c r="F305" s="16">
        <v>171610.17</v>
      </c>
      <c r="G305" s="18"/>
      <c r="H305" s="27">
        <f>ROUND(D305*1.18,2)</f>
        <v>202500</v>
      </c>
    </row>
    <row r="306" spans="1:8" hidden="1">
      <c r="A306" s="19" t="s">
        <v>285</v>
      </c>
      <c r="B306" s="20">
        <v>612.5</v>
      </c>
      <c r="C306" s="17"/>
      <c r="D306" s="17"/>
      <c r="E306" s="17"/>
      <c r="F306" s="20">
        <v>612.5</v>
      </c>
      <c r="G306" s="18"/>
    </row>
    <row r="307" spans="1:8" hidden="1">
      <c r="A307" s="19" t="s">
        <v>285</v>
      </c>
      <c r="B307" s="20">
        <v>612.5</v>
      </c>
      <c r="C307" s="17"/>
      <c r="D307" s="17"/>
      <c r="E307" s="17"/>
      <c r="F307" s="20">
        <v>612.5</v>
      </c>
      <c r="G307" s="18"/>
    </row>
    <row r="308" spans="1:8" hidden="1">
      <c r="A308" s="19" t="s">
        <v>286</v>
      </c>
      <c r="B308" s="16">
        <v>76265.25</v>
      </c>
      <c r="C308" s="17"/>
      <c r="D308" s="17"/>
      <c r="E308" s="17"/>
      <c r="F308" s="16">
        <v>76265.25</v>
      </c>
      <c r="G308" s="18"/>
    </row>
    <row r="309" spans="1:8" ht="24" hidden="1">
      <c r="A309" s="19" t="s">
        <v>287</v>
      </c>
      <c r="B309" s="16">
        <v>87203.39</v>
      </c>
      <c r="C309" s="17"/>
      <c r="D309" s="17"/>
      <c r="E309" s="17"/>
      <c r="F309" s="16">
        <v>87203.39</v>
      </c>
      <c r="G309" s="18"/>
    </row>
    <row r="310" spans="1:8" hidden="1">
      <c r="A310" s="19" t="s">
        <v>288</v>
      </c>
      <c r="B310" s="16">
        <v>38127.120000000003</v>
      </c>
      <c r="C310" s="17"/>
      <c r="D310" s="17"/>
      <c r="E310" s="17"/>
      <c r="F310" s="16">
        <v>38127.120000000003</v>
      </c>
      <c r="G310" s="18"/>
    </row>
    <row r="311" spans="1:8" hidden="1">
      <c r="A311" s="19" t="s">
        <v>289</v>
      </c>
      <c r="B311" s="16">
        <v>41516.949999999997</v>
      </c>
      <c r="C311" s="17"/>
      <c r="D311" s="17"/>
      <c r="E311" s="17"/>
      <c r="F311" s="16">
        <v>41516.949999999997</v>
      </c>
      <c r="G311" s="18"/>
    </row>
    <row r="312" spans="1:8" hidden="1">
      <c r="A312" s="19" t="s">
        <v>290</v>
      </c>
      <c r="B312" s="16">
        <v>43271.19</v>
      </c>
      <c r="C312" s="17"/>
      <c r="D312" s="17"/>
      <c r="E312" s="17"/>
      <c r="F312" s="16">
        <v>43271.19</v>
      </c>
      <c r="G312" s="18"/>
    </row>
    <row r="313" spans="1:8" hidden="1">
      <c r="A313" s="19" t="s">
        <v>291</v>
      </c>
      <c r="B313" s="16">
        <v>34872.879999999997</v>
      </c>
      <c r="C313" s="17"/>
      <c r="D313" s="17"/>
      <c r="E313" s="17"/>
      <c r="F313" s="16">
        <v>34872.879999999997</v>
      </c>
      <c r="G313" s="18"/>
    </row>
    <row r="314" spans="1:8" hidden="1">
      <c r="A314" s="19" t="s">
        <v>292</v>
      </c>
      <c r="B314" s="16">
        <v>30982.89</v>
      </c>
      <c r="C314" s="17"/>
      <c r="D314" s="17"/>
      <c r="E314" s="17"/>
      <c r="F314" s="16">
        <v>30982.89</v>
      </c>
      <c r="G314" s="18"/>
    </row>
    <row r="315" spans="1:8" ht="24" hidden="1">
      <c r="A315" s="19" t="s">
        <v>293</v>
      </c>
      <c r="B315" s="16">
        <v>45754.239999999998</v>
      </c>
      <c r="C315" s="17"/>
      <c r="D315" s="17"/>
      <c r="E315" s="17"/>
      <c r="F315" s="16">
        <v>45754.239999999998</v>
      </c>
      <c r="G315" s="18"/>
    </row>
    <row r="316" spans="1:8" ht="24" hidden="1">
      <c r="A316" s="19" t="s">
        <v>294</v>
      </c>
      <c r="B316" s="16">
        <v>45754.239999999998</v>
      </c>
      <c r="C316" s="17"/>
      <c r="D316" s="17"/>
      <c r="E316" s="17"/>
      <c r="F316" s="16">
        <v>45754.239999999998</v>
      </c>
      <c r="G316" s="18"/>
    </row>
    <row r="317" spans="1:8" hidden="1">
      <c r="A317" s="19" t="s">
        <v>295</v>
      </c>
      <c r="B317" s="16">
        <v>24067.8</v>
      </c>
      <c r="C317" s="17"/>
      <c r="D317" s="17"/>
      <c r="E317" s="17"/>
      <c r="F317" s="16">
        <v>24067.8</v>
      </c>
      <c r="G317" s="18"/>
    </row>
    <row r="318" spans="1:8" hidden="1">
      <c r="A318" s="19" t="s">
        <v>296</v>
      </c>
      <c r="B318" s="16">
        <v>184237.29</v>
      </c>
      <c r="C318" s="17"/>
      <c r="D318" s="17"/>
      <c r="E318" s="17"/>
      <c r="F318" s="16">
        <v>184237.29</v>
      </c>
      <c r="G318" s="18"/>
    </row>
    <row r="319" spans="1:8" hidden="1">
      <c r="A319" s="19" t="s">
        <v>297</v>
      </c>
      <c r="B319" s="16">
        <v>62639.95</v>
      </c>
      <c r="C319" s="17"/>
      <c r="D319" s="17"/>
      <c r="E319" s="17"/>
      <c r="F319" s="16">
        <v>62639.95</v>
      </c>
      <c r="G319" s="18"/>
    </row>
    <row r="320" spans="1:8" hidden="1">
      <c r="A320" s="19" t="s">
        <v>298</v>
      </c>
      <c r="B320" s="16">
        <v>109984.73</v>
      </c>
      <c r="C320" s="17"/>
      <c r="D320" s="17"/>
      <c r="E320" s="17"/>
      <c r="F320" s="16">
        <v>109984.73</v>
      </c>
      <c r="G320" s="18"/>
    </row>
    <row r="321" spans="1:7" ht="24" hidden="1">
      <c r="A321" s="19" t="s">
        <v>299</v>
      </c>
      <c r="B321" s="16">
        <v>52346.61</v>
      </c>
      <c r="C321" s="17"/>
      <c r="D321" s="17"/>
      <c r="E321" s="17"/>
      <c r="F321" s="16">
        <v>52346.61</v>
      </c>
      <c r="G321" s="18"/>
    </row>
    <row r="322" spans="1:7" hidden="1">
      <c r="A322" s="19" t="s">
        <v>300</v>
      </c>
      <c r="B322" s="16">
        <v>26551.3</v>
      </c>
      <c r="C322" s="17"/>
      <c r="D322" s="17"/>
      <c r="E322" s="17"/>
      <c r="F322" s="16">
        <v>26551.3</v>
      </c>
      <c r="G322" s="18"/>
    </row>
    <row r="323" spans="1:7" hidden="1">
      <c r="A323" s="19" t="s">
        <v>301</v>
      </c>
      <c r="B323" s="16">
        <v>552361.81999999995</v>
      </c>
      <c r="C323" s="17"/>
      <c r="D323" s="17"/>
      <c r="E323" s="17"/>
      <c r="F323" s="16">
        <v>552361.81999999995</v>
      </c>
      <c r="G323" s="18"/>
    </row>
    <row r="324" spans="1:7" hidden="1">
      <c r="A324" s="19" t="s">
        <v>302</v>
      </c>
      <c r="B324" s="16">
        <v>140622.39000000001</v>
      </c>
      <c r="C324" s="17"/>
      <c r="D324" s="17"/>
      <c r="E324" s="17"/>
      <c r="F324" s="16">
        <v>140622.39000000001</v>
      </c>
      <c r="G324" s="18"/>
    </row>
    <row r="325" spans="1:7" hidden="1">
      <c r="A325" s="19" t="s">
        <v>303</v>
      </c>
      <c r="B325" s="16">
        <v>156382.24</v>
      </c>
      <c r="C325" s="17"/>
      <c r="D325" s="17"/>
      <c r="E325" s="17"/>
      <c r="F325" s="16">
        <v>156382.24</v>
      </c>
      <c r="G325" s="18"/>
    </row>
    <row r="326" spans="1:7" hidden="1">
      <c r="A326" s="19" t="s">
        <v>304</v>
      </c>
      <c r="B326" s="16">
        <v>784459.97</v>
      </c>
      <c r="C326" s="17"/>
      <c r="D326" s="17"/>
      <c r="E326" s="17"/>
      <c r="F326" s="16">
        <v>784459.97</v>
      </c>
      <c r="G326" s="18"/>
    </row>
    <row r="327" spans="1:7" hidden="1">
      <c r="A327" s="19" t="s">
        <v>305</v>
      </c>
      <c r="B327" s="16">
        <v>119435.56</v>
      </c>
      <c r="C327" s="17"/>
      <c r="D327" s="17"/>
      <c r="E327" s="17"/>
      <c r="F327" s="16">
        <v>119435.56</v>
      </c>
      <c r="G327" s="18"/>
    </row>
    <row r="328" spans="1:7" hidden="1">
      <c r="A328" s="19" t="s">
        <v>306</v>
      </c>
      <c r="B328" s="16">
        <v>939382</v>
      </c>
      <c r="C328" s="17"/>
      <c r="D328" s="17"/>
      <c r="E328" s="17"/>
      <c r="F328" s="16">
        <v>939382</v>
      </c>
      <c r="G328" s="18"/>
    </row>
    <row r="329" spans="1:7" hidden="1">
      <c r="A329" s="19" t="s">
        <v>307</v>
      </c>
      <c r="B329" s="16">
        <v>133644</v>
      </c>
      <c r="C329" s="17"/>
      <c r="D329" s="17"/>
      <c r="E329" s="17"/>
      <c r="F329" s="16">
        <v>133644</v>
      </c>
      <c r="G329" s="18"/>
    </row>
    <row r="330" spans="1:7" ht="24" hidden="1">
      <c r="A330" s="19" t="s">
        <v>308</v>
      </c>
      <c r="B330" s="16">
        <v>248810.17</v>
      </c>
      <c r="C330" s="17"/>
      <c r="D330" s="17"/>
      <c r="E330" s="17"/>
      <c r="F330" s="16">
        <v>248810.17</v>
      </c>
      <c r="G330" s="18"/>
    </row>
    <row r="331" spans="1:7" hidden="1">
      <c r="A331" s="19" t="s">
        <v>309</v>
      </c>
      <c r="B331" s="16">
        <v>138089</v>
      </c>
      <c r="C331" s="17"/>
      <c r="D331" s="17"/>
      <c r="E331" s="17"/>
      <c r="F331" s="16">
        <v>138089</v>
      </c>
      <c r="G331" s="18"/>
    </row>
    <row r="332" spans="1:7" ht="24" hidden="1">
      <c r="A332" s="19" t="s">
        <v>310</v>
      </c>
      <c r="B332" s="16">
        <v>182072.03</v>
      </c>
      <c r="C332" s="17"/>
      <c r="D332" s="17"/>
      <c r="E332" s="17"/>
      <c r="F332" s="16">
        <v>182072.03</v>
      </c>
      <c r="G332" s="18"/>
    </row>
    <row r="333" spans="1:7" hidden="1">
      <c r="A333" s="19" t="s">
        <v>311</v>
      </c>
      <c r="B333" s="16">
        <v>254109.32</v>
      </c>
      <c r="C333" s="17"/>
      <c r="D333" s="17"/>
      <c r="E333" s="17"/>
      <c r="F333" s="16">
        <v>254109.32</v>
      </c>
      <c r="G333" s="18"/>
    </row>
    <row r="334" spans="1:7" ht="24" hidden="1">
      <c r="A334" s="19" t="s">
        <v>312</v>
      </c>
      <c r="B334" s="16">
        <v>188976.27</v>
      </c>
      <c r="C334" s="17"/>
      <c r="D334" s="17"/>
      <c r="E334" s="17"/>
      <c r="F334" s="16">
        <v>188976.27</v>
      </c>
      <c r="G334" s="18"/>
    </row>
    <row r="335" spans="1:7" hidden="1">
      <c r="A335" s="19" t="s">
        <v>313</v>
      </c>
      <c r="B335" s="16">
        <v>2050688.33</v>
      </c>
      <c r="C335" s="17"/>
      <c r="D335" s="17"/>
      <c r="E335" s="17"/>
      <c r="F335" s="16">
        <v>2050688.33</v>
      </c>
      <c r="G335" s="18"/>
    </row>
    <row r="336" spans="1:7" hidden="1">
      <c r="A336" s="19" t="s">
        <v>314</v>
      </c>
      <c r="B336" s="16">
        <v>24152.5</v>
      </c>
      <c r="C336" s="17"/>
      <c r="D336" s="17"/>
      <c r="E336" s="17"/>
      <c r="F336" s="16">
        <v>24152.5</v>
      </c>
      <c r="G336" s="18"/>
    </row>
    <row r="337" spans="1:7" hidden="1">
      <c r="A337" s="19" t="s">
        <v>315</v>
      </c>
      <c r="B337" s="16">
        <v>89788.14</v>
      </c>
      <c r="C337" s="17"/>
      <c r="D337" s="17"/>
      <c r="E337" s="17"/>
      <c r="F337" s="16">
        <v>89788.14</v>
      </c>
      <c r="G337" s="18"/>
    </row>
    <row r="338" spans="1:7" hidden="1">
      <c r="A338" s="19" t="s">
        <v>316</v>
      </c>
      <c r="B338" s="16">
        <v>54707.34</v>
      </c>
      <c r="C338" s="17"/>
      <c r="D338" s="17"/>
      <c r="E338" s="17"/>
      <c r="F338" s="16">
        <v>54707.34</v>
      </c>
      <c r="G338" s="18"/>
    </row>
    <row r="339" spans="1:7" hidden="1">
      <c r="A339" s="19" t="s">
        <v>317</v>
      </c>
      <c r="B339" s="16">
        <v>132979.5</v>
      </c>
      <c r="C339" s="17"/>
      <c r="D339" s="17"/>
      <c r="E339" s="17"/>
      <c r="F339" s="16">
        <v>132979.5</v>
      </c>
      <c r="G339" s="18"/>
    </row>
    <row r="340" spans="1:7" hidden="1">
      <c r="A340" s="19" t="s">
        <v>318</v>
      </c>
      <c r="B340" s="16">
        <v>25677.97</v>
      </c>
      <c r="C340" s="17"/>
      <c r="D340" s="17"/>
      <c r="E340" s="17"/>
      <c r="F340" s="16">
        <v>25677.97</v>
      </c>
      <c r="G340" s="18"/>
    </row>
    <row r="341" spans="1:7" hidden="1">
      <c r="A341" s="19" t="s">
        <v>319</v>
      </c>
      <c r="B341" s="16">
        <v>917053.2</v>
      </c>
      <c r="C341" s="17"/>
      <c r="D341" s="17"/>
      <c r="E341" s="17"/>
      <c r="F341" s="16">
        <v>917053.2</v>
      </c>
      <c r="G341" s="18"/>
    </row>
    <row r="342" spans="1:7" hidden="1">
      <c r="A342" s="19" t="s">
        <v>320</v>
      </c>
      <c r="B342" s="16">
        <v>44043.33</v>
      </c>
      <c r="C342" s="17"/>
      <c r="D342" s="17"/>
      <c r="E342" s="17"/>
      <c r="F342" s="16">
        <v>44043.33</v>
      </c>
      <c r="G342" s="18"/>
    </row>
    <row r="343" spans="1:7" ht="24" hidden="1">
      <c r="A343" s="19" t="s">
        <v>321</v>
      </c>
      <c r="B343" s="16">
        <v>674539.29</v>
      </c>
      <c r="C343" s="17"/>
      <c r="D343" s="17"/>
      <c r="E343" s="17"/>
      <c r="F343" s="16">
        <v>674539.29</v>
      </c>
      <c r="G343" s="18"/>
    </row>
    <row r="344" spans="1:7" hidden="1">
      <c r="A344" s="19" t="s">
        <v>322</v>
      </c>
      <c r="B344" s="16">
        <v>89830.51</v>
      </c>
      <c r="C344" s="17"/>
      <c r="D344" s="17"/>
      <c r="E344" s="17"/>
      <c r="F344" s="16">
        <v>89830.51</v>
      </c>
      <c r="G344" s="18"/>
    </row>
    <row r="345" spans="1:7" hidden="1">
      <c r="A345" s="19" t="s">
        <v>323</v>
      </c>
      <c r="B345" s="16">
        <v>24038.14</v>
      </c>
      <c r="C345" s="17"/>
      <c r="D345" s="17"/>
      <c r="E345" s="17"/>
      <c r="F345" s="16">
        <v>24038.14</v>
      </c>
      <c r="G345" s="18"/>
    </row>
    <row r="346" spans="1:7" hidden="1">
      <c r="A346" s="19" t="s">
        <v>324</v>
      </c>
      <c r="B346" s="16">
        <v>43508</v>
      </c>
      <c r="C346" s="17"/>
      <c r="D346" s="17"/>
      <c r="E346" s="17"/>
      <c r="F346" s="16">
        <v>43508</v>
      </c>
      <c r="G346" s="18"/>
    </row>
    <row r="347" spans="1:7" hidden="1">
      <c r="A347" s="19" t="s">
        <v>325</v>
      </c>
      <c r="B347" s="16">
        <v>11771.19</v>
      </c>
      <c r="C347" s="17"/>
      <c r="D347" s="17"/>
      <c r="E347" s="17"/>
      <c r="F347" s="16">
        <v>11771.19</v>
      </c>
      <c r="G347" s="18"/>
    </row>
    <row r="348" spans="1:7" ht="24" hidden="1">
      <c r="A348" s="19" t="s">
        <v>326</v>
      </c>
      <c r="B348" s="16">
        <v>54550.85</v>
      </c>
      <c r="C348" s="17"/>
      <c r="D348" s="17"/>
      <c r="E348" s="17"/>
      <c r="F348" s="16">
        <v>54550.85</v>
      </c>
      <c r="G348" s="18"/>
    </row>
    <row r="349" spans="1:7" ht="24" hidden="1">
      <c r="A349" s="19" t="s">
        <v>327</v>
      </c>
      <c r="B349" s="16">
        <v>20000</v>
      </c>
      <c r="C349" s="17"/>
      <c r="D349" s="17"/>
      <c r="E349" s="17"/>
      <c r="F349" s="16">
        <v>20000</v>
      </c>
      <c r="G349" s="18"/>
    </row>
    <row r="350" spans="1:7" hidden="1">
      <c r="A350" s="19" t="s">
        <v>328</v>
      </c>
      <c r="B350" s="16">
        <v>4500</v>
      </c>
      <c r="C350" s="17"/>
      <c r="D350" s="17"/>
      <c r="E350" s="17"/>
      <c r="F350" s="16">
        <v>4500</v>
      </c>
      <c r="G350" s="18"/>
    </row>
    <row r="351" spans="1:7" hidden="1">
      <c r="A351" s="19" t="s">
        <v>329</v>
      </c>
      <c r="B351" s="16">
        <v>527772.03</v>
      </c>
      <c r="C351" s="17"/>
      <c r="D351" s="17"/>
      <c r="E351" s="17"/>
      <c r="F351" s="16">
        <v>527772.03</v>
      </c>
      <c r="G351" s="18"/>
    </row>
    <row r="352" spans="1:7" hidden="1">
      <c r="A352" s="19" t="s">
        <v>330</v>
      </c>
      <c r="B352" s="16">
        <v>527772.04</v>
      </c>
      <c r="C352" s="17"/>
      <c r="D352" s="17"/>
      <c r="E352" s="17"/>
      <c r="F352" s="16">
        <v>527772.04</v>
      </c>
      <c r="G352" s="18"/>
    </row>
    <row r="353" spans="1:7" hidden="1">
      <c r="A353" s="19" t="s">
        <v>331</v>
      </c>
      <c r="B353" s="16">
        <v>740389.3</v>
      </c>
      <c r="C353" s="17"/>
      <c r="D353" s="17"/>
      <c r="E353" s="17"/>
      <c r="F353" s="16">
        <v>740389.3</v>
      </c>
      <c r="G353" s="18"/>
    </row>
    <row r="354" spans="1:7" hidden="1">
      <c r="A354" s="19" t="s">
        <v>332</v>
      </c>
      <c r="B354" s="16">
        <v>22070</v>
      </c>
      <c r="C354" s="17"/>
      <c r="D354" s="17"/>
      <c r="E354" s="17"/>
      <c r="F354" s="16">
        <v>22070</v>
      </c>
      <c r="G354" s="18"/>
    </row>
    <row r="355" spans="1:7" hidden="1">
      <c r="A355" s="19" t="s">
        <v>333</v>
      </c>
      <c r="B355" s="16">
        <v>43660</v>
      </c>
      <c r="C355" s="17"/>
      <c r="D355" s="17"/>
      <c r="E355" s="17"/>
      <c r="F355" s="16">
        <v>43660</v>
      </c>
      <c r="G355" s="18"/>
    </row>
    <row r="356" spans="1:7" hidden="1">
      <c r="A356" s="19" t="s">
        <v>334</v>
      </c>
      <c r="B356" s="16">
        <v>13804.35</v>
      </c>
      <c r="C356" s="17"/>
      <c r="D356" s="17"/>
      <c r="E356" s="17"/>
      <c r="F356" s="16">
        <v>13804.35</v>
      </c>
      <c r="G356" s="18"/>
    </row>
    <row r="357" spans="1:7" hidden="1">
      <c r="A357" s="19" t="s">
        <v>334</v>
      </c>
      <c r="B357" s="16">
        <v>13804.35</v>
      </c>
      <c r="C357" s="17"/>
      <c r="D357" s="17"/>
      <c r="E357" s="17"/>
      <c r="F357" s="16">
        <v>13804.35</v>
      </c>
      <c r="G357" s="18"/>
    </row>
    <row r="358" spans="1:7" hidden="1">
      <c r="A358" s="19" t="s">
        <v>334</v>
      </c>
      <c r="B358" s="16">
        <v>13804.35</v>
      </c>
      <c r="C358" s="17"/>
      <c r="D358" s="17"/>
      <c r="E358" s="17"/>
      <c r="F358" s="16">
        <v>13804.35</v>
      </c>
      <c r="G358" s="18"/>
    </row>
    <row r="359" spans="1:7" hidden="1">
      <c r="A359" s="19" t="s">
        <v>334</v>
      </c>
      <c r="B359" s="16">
        <v>13804.35</v>
      </c>
      <c r="C359" s="17"/>
      <c r="D359" s="17"/>
      <c r="E359" s="17"/>
      <c r="F359" s="16">
        <v>13804.35</v>
      </c>
      <c r="G359" s="18"/>
    </row>
    <row r="360" spans="1:7" hidden="1">
      <c r="A360" s="19" t="s">
        <v>334</v>
      </c>
      <c r="B360" s="16">
        <v>13804.35</v>
      </c>
      <c r="C360" s="17"/>
      <c r="D360" s="17"/>
      <c r="E360" s="17"/>
      <c r="F360" s="16">
        <v>13804.35</v>
      </c>
      <c r="G360" s="18"/>
    </row>
    <row r="361" spans="1:7" hidden="1">
      <c r="A361" s="19" t="s">
        <v>334</v>
      </c>
      <c r="B361" s="16">
        <v>13804.35</v>
      </c>
      <c r="C361" s="17"/>
      <c r="D361" s="17"/>
      <c r="E361" s="17"/>
      <c r="F361" s="16">
        <v>13804.35</v>
      </c>
      <c r="G361" s="18"/>
    </row>
    <row r="362" spans="1:7" hidden="1">
      <c r="A362" s="19" t="s">
        <v>334</v>
      </c>
      <c r="B362" s="16">
        <v>13804.35</v>
      </c>
      <c r="C362" s="17"/>
      <c r="D362" s="17"/>
      <c r="E362" s="17"/>
      <c r="F362" s="16">
        <v>13804.35</v>
      </c>
      <c r="G362" s="18"/>
    </row>
    <row r="363" spans="1:7" hidden="1">
      <c r="A363" s="19" t="s">
        <v>334</v>
      </c>
      <c r="B363" s="16">
        <v>13804.35</v>
      </c>
      <c r="C363" s="17"/>
      <c r="D363" s="17"/>
      <c r="E363" s="17"/>
      <c r="F363" s="16">
        <v>13804.35</v>
      </c>
      <c r="G363" s="18"/>
    </row>
    <row r="364" spans="1:7" hidden="1">
      <c r="A364" s="19" t="s">
        <v>334</v>
      </c>
      <c r="B364" s="16">
        <v>13804.31</v>
      </c>
      <c r="C364" s="17"/>
      <c r="D364" s="17"/>
      <c r="E364" s="17"/>
      <c r="F364" s="16">
        <v>13804.31</v>
      </c>
      <c r="G364" s="18"/>
    </row>
    <row r="365" spans="1:7" hidden="1">
      <c r="A365" s="19" t="s">
        <v>335</v>
      </c>
      <c r="B365" s="16">
        <v>22305.33</v>
      </c>
      <c r="C365" s="17"/>
      <c r="D365" s="17"/>
      <c r="E365" s="17"/>
      <c r="F365" s="16">
        <v>22305.33</v>
      </c>
      <c r="G365" s="18"/>
    </row>
    <row r="366" spans="1:7" hidden="1">
      <c r="A366" s="19" t="s">
        <v>336</v>
      </c>
      <c r="B366" s="16">
        <v>13678.46</v>
      </c>
      <c r="C366" s="17"/>
      <c r="D366" s="17"/>
      <c r="E366" s="17"/>
      <c r="F366" s="16">
        <v>13678.46</v>
      </c>
      <c r="G366" s="18"/>
    </row>
    <row r="367" spans="1:7" hidden="1">
      <c r="A367" s="19" t="s">
        <v>336</v>
      </c>
      <c r="B367" s="16">
        <v>12428</v>
      </c>
      <c r="C367" s="17"/>
      <c r="D367" s="17"/>
      <c r="E367" s="17"/>
      <c r="F367" s="16">
        <v>12428</v>
      </c>
      <c r="G367" s="18"/>
    </row>
    <row r="368" spans="1:7" hidden="1">
      <c r="A368" s="19" t="s">
        <v>337</v>
      </c>
      <c r="B368" s="16">
        <v>13678.46</v>
      </c>
      <c r="C368" s="17"/>
      <c r="D368" s="17"/>
      <c r="E368" s="17"/>
      <c r="F368" s="16">
        <v>13678.46</v>
      </c>
      <c r="G368" s="18"/>
    </row>
    <row r="369" spans="1:7" hidden="1">
      <c r="A369" s="19" t="s">
        <v>338</v>
      </c>
      <c r="B369" s="16">
        <v>13678.46</v>
      </c>
      <c r="C369" s="17"/>
      <c r="D369" s="17"/>
      <c r="E369" s="17"/>
      <c r="F369" s="16">
        <v>13678.46</v>
      </c>
      <c r="G369" s="18"/>
    </row>
    <row r="370" spans="1:7" hidden="1">
      <c r="A370" s="19" t="s">
        <v>339</v>
      </c>
      <c r="B370" s="16">
        <v>13678.46</v>
      </c>
      <c r="C370" s="17"/>
      <c r="D370" s="17"/>
      <c r="E370" s="17"/>
      <c r="F370" s="16">
        <v>13678.46</v>
      </c>
      <c r="G370" s="18"/>
    </row>
    <row r="371" spans="1:7" hidden="1">
      <c r="A371" s="19" t="s">
        <v>340</v>
      </c>
      <c r="B371" s="16">
        <v>13678.46</v>
      </c>
      <c r="C371" s="17"/>
      <c r="D371" s="17"/>
      <c r="E371" s="17"/>
      <c r="F371" s="16">
        <v>13678.46</v>
      </c>
      <c r="G371" s="18"/>
    </row>
    <row r="372" spans="1:7" hidden="1">
      <c r="A372" s="19" t="s">
        <v>341</v>
      </c>
      <c r="B372" s="16">
        <v>13678.46</v>
      </c>
      <c r="C372" s="17"/>
      <c r="D372" s="17"/>
      <c r="E372" s="17"/>
      <c r="F372" s="16">
        <v>13678.46</v>
      </c>
      <c r="G372" s="18"/>
    </row>
    <row r="373" spans="1:7" hidden="1">
      <c r="A373" s="19" t="s">
        <v>342</v>
      </c>
      <c r="B373" s="16">
        <v>13678.46</v>
      </c>
      <c r="C373" s="17"/>
      <c r="D373" s="17"/>
      <c r="E373" s="17"/>
      <c r="F373" s="16">
        <v>13678.46</v>
      </c>
      <c r="G373" s="18"/>
    </row>
    <row r="374" spans="1:7" hidden="1">
      <c r="A374" s="19" t="s">
        <v>343</v>
      </c>
      <c r="B374" s="16">
        <v>13678.46</v>
      </c>
      <c r="C374" s="17"/>
      <c r="D374" s="17"/>
      <c r="E374" s="17"/>
      <c r="F374" s="16">
        <v>13678.46</v>
      </c>
      <c r="G374" s="18"/>
    </row>
    <row r="375" spans="1:7" hidden="1">
      <c r="A375" s="19" t="s">
        <v>344</v>
      </c>
      <c r="B375" s="16">
        <v>13678.46</v>
      </c>
      <c r="C375" s="17"/>
      <c r="D375" s="17"/>
      <c r="E375" s="17"/>
      <c r="F375" s="16">
        <v>13678.46</v>
      </c>
      <c r="G375" s="18"/>
    </row>
    <row r="376" spans="1:7" hidden="1">
      <c r="A376" s="19" t="s">
        <v>345</v>
      </c>
      <c r="B376" s="16">
        <v>13678.46</v>
      </c>
      <c r="C376" s="17"/>
      <c r="D376" s="17"/>
      <c r="E376" s="17"/>
      <c r="F376" s="16">
        <v>13678.46</v>
      </c>
      <c r="G376" s="18"/>
    </row>
    <row r="377" spans="1:7" hidden="1">
      <c r="A377" s="19" t="s">
        <v>346</v>
      </c>
      <c r="B377" s="16">
        <v>8402.36</v>
      </c>
      <c r="C377" s="17"/>
      <c r="D377" s="17"/>
      <c r="E377" s="17"/>
      <c r="F377" s="16">
        <v>8402.36</v>
      </c>
      <c r="G377" s="18"/>
    </row>
    <row r="378" spans="1:7" hidden="1">
      <c r="A378" s="19" t="s">
        <v>347</v>
      </c>
      <c r="B378" s="16">
        <v>3798.91</v>
      </c>
      <c r="C378" s="17"/>
      <c r="D378" s="17"/>
      <c r="E378" s="17"/>
      <c r="F378" s="16">
        <v>3798.91</v>
      </c>
      <c r="G378" s="18"/>
    </row>
    <row r="379" spans="1:7" hidden="1">
      <c r="A379" s="19" t="s">
        <v>348</v>
      </c>
      <c r="B379" s="16">
        <v>9925.7199999999993</v>
      </c>
      <c r="C379" s="17"/>
      <c r="D379" s="17"/>
      <c r="E379" s="17"/>
      <c r="F379" s="16">
        <v>9925.7199999999993</v>
      </c>
      <c r="G379" s="18"/>
    </row>
    <row r="380" spans="1:7" hidden="1">
      <c r="A380" s="19" t="s">
        <v>348</v>
      </c>
      <c r="B380" s="16">
        <v>7899.2</v>
      </c>
      <c r="C380" s="17"/>
      <c r="D380" s="17"/>
      <c r="E380" s="17"/>
      <c r="F380" s="16">
        <v>7899.2</v>
      </c>
      <c r="G380" s="18"/>
    </row>
    <row r="381" spans="1:7" hidden="1">
      <c r="A381" s="19" t="s">
        <v>349</v>
      </c>
      <c r="B381" s="16">
        <v>77203.42</v>
      </c>
      <c r="C381" s="17"/>
      <c r="D381" s="17"/>
      <c r="E381" s="17"/>
      <c r="F381" s="16">
        <v>77203.42</v>
      </c>
      <c r="G381" s="18"/>
    </row>
    <row r="382" spans="1:7" hidden="1">
      <c r="A382" s="19" t="s">
        <v>350</v>
      </c>
      <c r="B382" s="16">
        <v>180889.86</v>
      </c>
      <c r="C382" s="17"/>
      <c r="D382" s="17"/>
      <c r="E382" s="17"/>
      <c r="F382" s="16">
        <v>180889.86</v>
      </c>
      <c r="G382" s="18"/>
    </row>
    <row r="383" spans="1:7" hidden="1">
      <c r="A383" s="19" t="s">
        <v>351</v>
      </c>
      <c r="B383" s="16">
        <v>205940</v>
      </c>
      <c r="C383" s="17"/>
      <c r="D383" s="17"/>
      <c r="E383" s="17"/>
      <c r="F383" s="16">
        <v>205940</v>
      </c>
      <c r="G383" s="18"/>
    </row>
    <row r="384" spans="1:7" hidden="1">
      <c r="A384" s="19" t="s">
        <v>352</v>
      </c>
      <c r="B384" s="16">
        <v>7300</v>
      </c>
      <c r="C384" s="17"/>
      <c r="D384" s="17"/>
      <c r="E384" s="17"/>
      <c r="F384" s="16">
        <v>7300</v>
      </c>
      <c r="G384" s="18"/>
    </row>
    <row r="385" spans="1:7" hidden="1">
      <c r="A385" s="19" t="s">
        <v>353</v>
      </c>
      <c r="B385" s="16">
        <v>8750</v>
      </c>
      <c r="C385" s="17"/>
      <c r="D385" s="17"/>
      <c r="E385" s="17"/>
      <c r="F385" s="16">
        <v>8750</v>
      </c>
      <c r="G385" s="18"/>
    </row>
    <row r="386" spans="1:7" hidden="1">
      <c r="A386" s="19" t="s">
        <v>354</v>
      </c>
      <c r="B386" s="16">
        <v>18615</v>
      </c>
      <c r="C386" s="17"/>
      <c r="D386" s="17"/>
      <c r="E386" s="17"/>
      <c r="F386" s="16">
        <v>18615</v>
      </c>
      <c r="G386" s="18"/>
    </row>
    <row r="387" spans="1:7" hidden="1">
      <c r="A387" s="19" t="s">
        <v>354</v>
      </c>
      <c r="B387" s="16">
        <v>18615</v>
      </c>
      <c r="C387" s="17"/>
      <c r="D387" s="17"/>
      <c r="E387" s="17"/>
      <c r="F387" s="16">
        <v>18615</v>
      </c>
      <c r="G387" s="18"/>
    </row>
    <row r="388" spans="1:7" hidden="1">
      <c r="A388" s="19" t="s">
        <v>355</v>
      </c>
      <c r="B388" s="16">
        <v>973756.14</v>
      </c>
      <c r="C388" s="17"/>
      <c r="D388" s="17"/>
      <c r="E388" s="17"/>
      <c r="F388" s="16">
        <v>973756.14</v>
      </c>
      <c r="G388" s="18"/>
    </row>
    <row r="389" spans="1:7" hidden="1">
      <c r="A389" s="19" t="s">
        <v>356</v>
      </c>
      <c r="B389" s="16">
        <v>43448</v>
      </c>
      <c r="C389" s="17"/>
      <c r="D389" s="17"/>
      <c r="E389" s="17"/>
      <c r="F389" s="16">
        <v>43448</v>
      </c>
      <c r="G389" s="18"/>
    </row>
    <row r="390" spans="1:7" hidden="1">
      <c r="A390" s="19" t="s">
        <v>357</v>
      </c>
      <c r="B390" s="16">
        <v>6000</v>
      </c>
      <c r="C390" s="17"/>
      <c r="D390" s="17"/>
      <c r="E390" s="17"/>
      <c r="F390" s="16">
        <v>6000</v>
      </c>
      <c r="G390" s="18"/>
    </row>
    <row r="391" spans="1:7" hidden="1">
      <c r="A391" s="19" t="s">
        <v>358</v>
      </c>
      <c r="B391" s="16">
        <v>6747</v>
      </c>
      <c r="C391" s="17"/>
      <c r="D391" s="17"/>
      <c r="E391" s="17"/>
      <c r="F391" s="16">
        <v>6747</v>
      </c>
      <c r="G391" s="18"/>
    </row>
    <row r="392" spans="1:7" hidden="1">
      <c r="A392" s="19" t="s">
        <v>359</v>
      </c>
      <c r="B392" s="20">
        <v>921.5</v>
      </c>
      <c r="C392" s="17"/>
      <c r="D392" s="17"/>
      <c r="E392" s="17"/>
      <c r="F392" s="20">
        <v>921.5</v>
      </c>
      <c r="G392" s="18"/>
    </row>
    <row r="393" spans="1:7" hidden="1">
      <c r="A393" s="19" t="s">
        <v>360</v>
      </c>
      <c r="B393" s="16">
        <v>4030</v>
      </c>
      <c r="C393" s="17"/>
      <c r="D393" s="17"/>
      <c r="E393" s="17"/>
      <c r="F393" s="16">
        <v>4030</v>
      </c>
      <c r="G393" s="18"/>
    </row>
    <row r="394" spans="1:7" hidden="1">
      <c r="A394" s="19" t="s">
        <v>361</v>
      </c>
      <c r="B394" s="16">
        <v>2025</v>
      </c>
      <c r="C394" s="17"/>
      <c r="D394" s="17"/>
      <c r="E394" s="17"/>
      <c r="F394" s="16">
        <v>2025</v>
      </c>
      <c r="G394" s="18"/>
    </row>
    <row r="395" spans="1:7" hidden="1">
      <c r="A395" s="19" t="s">
        <v>362</v>
      </c>
      <c r="B395" s="16">
        <v>14580</v>
      </c>
      <c r="C395" s="17"/>
      <c r="D395" s="17"/>
      <c r="E395" s="17"/>
      <c r="F395" s="16">
        <v>14580</v>
      </c>
      <c r="G395" s="18"/>
    </row>
    <row r="396" spans="1:7" hidden="1">
      <c r="A396" s="19" t="s">
        <v>363</v>
      </c>
      <c r="B396" s="16">
        <v>159092.35999999999</v>
      </c>
      <c r="C396" s="17"/>
      <c r="D396" s="17"/>
      <c r="E396" s="17"/>
      <c r="F396" s="16">
        <v>159092.35999999999</v>
      </c>
      <c r="G396" s="18"/>
    </row>
    <row r="397" spans="1:7" hidden="1">
      <c r="A397" s="19" t="s">
        <v>364</v>
      </c>
      <c r="B397" s="16">
        <v>108705.08</v>
      </c>
      <c r="C397" s="17"/>
      <c r="D397" s="17"/>
      <c r="E397" s="17"/>
      <c r="F397" s="16">
        <v>108705.08</v>
      </c>
      <c r="G397" s="18"/>
    </row>
    <row r="398" spans="1:7" hidden="1">
      <c r="A398" s="19" t="s">
        <v>365</v>
      </c>
      <c r="B398" s="16">
        <v>108705.08</v>
      </c>
      <c r="C398" s="17"/>
      <c r="D398" s="17"/>
      <c r="E398" s="17"/>
      <c r="F398" s="16">
        <v>108705.08</v>
      </c>
      <c r="G398" s="18"/>
    </row>
    <row r="399" spans="1:7" hidden="1">
      <c r="A399" s="19" t="s">
        <v>366</v>
      </c>
      <c r="B399" s="16">
        <v>48262.71</v>
      </c>
      <c r="C399" s="17"/>
      <c r="D399" s="17"/>
      <c r="E399" s="17"/>
      <c r="F399" s="16">
        <v>48262.71</v>
      </c>
      <c r="G399" s="18"/>
    </row>
    <row r="400" spans="1:7" hidden="1">
      <c r="A400" s="19" t="s">
        <v>367</v>
      </c>
      <c r="B400" s="16">
        <v>90418.68</v>
      </c>
      <c r="C400" s="17"/>
      <c r="D400" s="17"/>
      <c r="E400" s="17"/>
      <c r="F400" s="16">
        <v>90418.68</v>
      </c>
      <c r="G400" s="18"/>
    </row>
    <row r="401" spans="1:7" hidden="1">
      <c r="A401" s="19" t="s">
        <v>368</v>
      </c>
      <c r="B401" s="16">
        <v>56272.89</v>
      </c>
      <c r="C401" s="17"/>
      <c r="D401" s="17"/>
      <c r="E401" s="17"/>
      <c r="F401" s="16">
        <v>56272.89</v>
      </c>
      <c r="G401" s="18"/>
    </row>
    <row r="402" spans="1:7" hidden="1">
      <c r="A402" s="19" t="s">
        <v>369</v>
      </c>
      <c r="B402" s="16">
        <v>139248.35999999999</v>
      </c>
      <c r="C402" s="17"/>
      <c r="D402" s="17"/>
      <c r="E402" s="17"/>
      <c r="F402" s="16">
        <v>139248.35999999999</v>
      </c>
      <c r="G402" s="18"/>
    </row>
    <row r="403" spans="1:7" ht="24" hidden="1">
      <c r="A403" s="19" t="s">
        <v>370</v>
      </c>
      <c r="B403" s="16">
        <v>337654.23</v>
      </c>
      <c r="C403" s="17"/>
      <c r="D403" s="17"/>
      <c r="E403" s="17"/>
      <c r="F403" s="16">
        <v>337654.23</v>
      </c>
      <c r="G403" s="18"/>
    </row>
    <row r="404" spans="1:7" hidden="1">
      <c r="A404" s="19" t="s">
        <v>371</v>
      </c>
      <c r="B404" s="16">
        <v>8068.18</v>
      </c>
      <c r="C404" s="17"/>
      <c r="D404" s="17"/>
      <c r="E404" s="17"/>
      <c r="F404" s="16">
        <v>8068.18</v>
      </c>
      <c r="G404" s="18"/>
    </row>
    <row r="405" spans="1:7" hidden="1">
      <c r="A405" s="19" t="s">
        <v>372</v>
      </c>
      <c r="B405" s="16">
        <v>969042.74</v>
      </c>
      <c r="C405" s="17"/>
      <c r="D405" s="17"/>
      <c r="E405" s="17"/>
      <c r="F405" s="16">
        <v>969042.74</v>
      </c>
      <c r="G405" s="18"/>
    </row>
    <row r="406" spans="1:7" hidden="1">
      <c r="A406" s="19" t="s">
        <v>373</v>
      </c>
      <c r="B406" s="16">
        <v>1717894.05</v>
      </c>
      <c r="C406" s="17"/>
      <c r="D406" s="17"/>
      <c r="E406" s="17"/>
      <c r="F406" s="16">
        <v>1717894.05</v>
      </c>
      <c r="G406" s="18"/>
    </row>
    <row r="407" spans="1:7" ht="24" hidden="1">
      <c r="A407" s="19" t="s">
        <v>374</v>
      </c>
      <c r="B407" s="16">
        <v>545037.29</v>
      </c>
      <c r="C407" s="17"/>
      <c r="D407" s="17"/>
      <c r="E407" s="17"/>
      <c r="F407" s="16">
        <v>545037.29</v>
      </c>
      <c r="G407" s="18"/>
    </row>
    <row r="408" spans="1:7" hidden="1">
      <c r="A408" s="19" t="s">
        <v>375</v>
      </c>
      <c r="B408" s="16">
        <v>328995.81</v>
      </c>
      <c r="C408" s="17"/>
      <c r="D408" s="17"/>
      <c r="E408" s="17"/>
      <c r="F408" s="16">
        <v>328995.81</v>
      </c>
      <c r="G408" s="18"/>
    </row>
    <row r="409" spans="1:7" hidden="1">
      <c r="A409" s="19" t="s">
        <v>375</v>
      </c>
      <c r="B409" s="16">
        <v>291669.5</v>
      </c>
      <c r="C409" s="17"/>
      <c r="D409" s="17"/>
      <c r="E409" s="17"/>
      <c r="F409" s="16">
        <v>291669.5</v>
      </c>
      <c r="G409" s="18"/>
    </row>
    <row r="410" spans="1:7" hidden="1">
      <c r="A410" s="19" t="s">
        <v>376</v>
      </c>
      <c r="B410" s="16">
        <v>806661.95</v>
      </c>
      <c r="C410" s="17"/>
      <c r="D410" s="17"/>
      <c r="E410" s="17"/>
      <c r="F410" s="16">
        <v>806661.95</v>
      </c>
      <c r="G410" s="18"/>
    </row>
    <row r="411" spans="1:7" hidden="1">
      <c r="A411" s="19" t="s">
        <v>377</v>
      </c>
      <c r="B411" s="16">
        <v>272745</v>
      </c>
      <c r="C411" s="17"/>
      <c r="D411" s="17"/>
      <c r="E411" s="17"/>
      <c r="F411" s="16">
        <v>272745</v>
      </c>
      <c r="G411" s="18"/>
    </row>
    <row r="412" spans="1:7" hidden="1">
      <c r="A412" s="19" t="s">
        <v>378</v>
      </c>
      <c r="B412" s="16">
        <v>103466.1</v>
      </c>
      <c r="C412" s="17"/>
      <c r="D412" s="17"/>
      <c r="E412" s="17"/>
      <c r="F412" s="16">
        <v>103466.1</v>
      </c>
      <c r="G412" s="18"/>
    </row>
    <row r="413" spans="1:7" ht="24" hidden="1">
      <c r="A413" s="19" t="s">
        <v>379</v>
      </c>
      <c r="B413" s="16">
        <v>5016346.5599999996</v>
      </c>
      <c r="C413" s="17"/>
      <c r="D413" s="17"/>
      <c r="E413" s="17"/>
      <c r="F413" s="16">
        <v>5016346.5599999996</v>
      </c>
      <c r="G413" s="18"/>
    </row>
    <row r="414" spans="1:7" ht="24" hidden="1">
      <c r="A414" s="19" t="s">
        <v>380</v>
      </c>
      <c r="B414" s="16">
        <v>1707476.95</v>
      </c>
      <c r="C414" s="17"/>
      <c r="D414" s="17"/>
      <c r="E414" s="17"/>
      <c r="F414" s="16">
        <v>1707476.95</v>
      </c>
      <c r="G414" s="18"/>
    </row>
    <row r="415" spans="1:7" hidden="1">
      <c r="A415" s="19" t="s">
        <v>381</v>
      </c>
      <c r="B415" s="16">
        <v>480804.34</v>
      </c>
      <c r="C415" s="17"/>
      <c r="D415" s="17"/>
      <c r="E415" s="17"/>
      <c r="F415" s="16">
        <v>480804.34</v>
      </c>
      <c r="G415" s="18"/>
    </row>
    <row r="416" spans="1:7" hidden="1">
      <c r="A416" s="19" t="s">
        <v>382</v>
      </c>
      <c r="B416" s="16">
        <v>643745.82999999996</v>
      </c>
      <c r="C416" s="17"/>
      <c r="D416" s="17"/>
      <c r="E416" s="17"/>
      <c r="F416" s="16">
        <v>643745.82999999996</v>
      </c>
      <c r="G416" s="18"/>
    </row>
    <row r="417" spans="1:7" ht="24" hidden="1">
      <c r="A417" s="19" t="s">
        <v>383</v>
      </c>
      <c r="B417" s="16">
        <v>171152.84</v>
      </c>
      <c r="C417" s="17"/>
      <c r="D417" s="17"/>
      <c r="E417" s="17"/>
      <c r="F417" s="16">
        <v>171152.84</v>
      </c>
      <c r="G417" s="18"/>
    </row>
    <row r="418" spans="1:7" ht="24" hidden="1">
      <c r="A418" s="19" t="s">
        <v>384</v>
      </c>
      <c r="B418" s="16">
        <v>29578.97</v>
      </c>
      <c r="C418" s="17"/>
      <c r="D418" s="17"/>
      <c r="E418" s="17"/>
      <c r="F418" s="16">
        <v>29578.97</v>
      </c>
      <c r="G418" s="18"/>
    </row>
    <row r="419" spans="1:7" ht="24" hidden="1">
      <c r="A419" s="19" t="s">
        <v>385</v>
      </c>
      <c r="B419" s="16">
        <v>148216.14000000001</v>
      </c>
      <c r="C419" s="17"/>
      <c r="D419" s="17"/>
      <c r="E419" s="17"/>
      <c r="F419" s="16">
        <v>148216.14000000001</v>
      </c>
      <c r="G419" s="18"/>
    </row>
    <row r="420" spans="1:7" ht="24" hidden="1">
      <c r="A420" s="19" t="s">
        <v>386</v>
      </c>
      <c r="B420" s="16">
        <v>23340.45</v>
      </c>
      <c r="C420" s="17"/>
      <c r="D420" s="17"/>
      <c r="E420" s="17"/>
      <c r="F420" s="16">
        <v>23340.45</v>
      </c>
      <c r="G420" s="18"/>
    </row>
    <row r="421" spans="1:7" ht="24" hidden="1">
      <c r="A421" s="19" t="s">
        <v>387</v>
      </c>
      <c r="B421" s="16">
        <v>34105.17</v>
      </c>
      <c r="C421" s="17"/>
      <c r="D421" s="17"/>
      <c r="E421" s="17"/>
      <c r="F421" s="16">
        <v>34105.17</v>
      </c>
      <c r="G421" s="18"/>
    </row>
    <row r="422" spans="1:7" ht="24" hidden="1">
      <c r="A422" s="19" t="s">
        <v>388</v>
      </c>
      <c r="B422" s="16">
        <v>373178.1</v>
      </c>
      <c r="C422" s="17"/>
      <c r="D422" s="17"/>
      <c r="E422" s="17"/>
      <c r="F422" s="16">
        <v>373178.1</v>
      </c>
      <c r="G422" s="18"/>
    </row>
    <row r="423" spans="1:7" ht="24" hidden="1">
      <c r="A423" s="19" t="s">
        <v>389</v>
      </c>
      <c r="B423" s="16">
        <v>154157.5</v>
      </c>
      <c r="C423" s="17"/>
      <c r="D423" s="17"/>
      <c r="E423" s="17"/>
      <c r="F423" s="16">
        <v>154157.5</v>
      </c>
      <c r="G423" s="18"/>
    </row>
    <row r="424" spans="1:7" ht="24" hidden="1">
      <c r="A424" s="19" t="s">
        <v>390</v>
      </c>
      <c r="B424" s="16">
        <v>2690473.29</v>
      </c>
      <c r="C424" s="17"/>
      <c r="D424" s="17"/>
      <c r="E424" s="17"/>
      <c r="F424" s="16">
        <v>2690473.29</v>
      </c>
      <c r="G424" s="18"/>
    </row>
    <row r="425" spans="1:7" ht="24" hidden="1">
      <c r="A425" s="19" t="s">
        <v>391</v>
      </c>
      <c r="B425" s="16">
        <v>12000</v>
      </c>
      <c r="C425" s="17"/>
      <c r="D425" s="17"/>
      <c r="E425" s="17"/>
      <c r="F425" s="16">
        <v>12000</v>
      </c>
      <c r="G425" s="18"/>
    </row>
    <row r="426" spans="1:7" hidden="1">
      <c r="A426" s="19" t="s">
        <v>392</v>
      </c>
      <c r="B426" s="16">
        <v>13134.75</v>
      </c>
      <c r="C426" s="17"/>
      <c r="D426" s="17"/>
      <c r="E426" s="17"/>
      <c r="F426" s="16">
        <v>13134.75</v>
      </c>
      <c r="G426" s="18"/>
    </row>
    <row r="427" spans="1:7" ht="24" hidden="1">
      <c r="A427" s="19" t="s">
        <v>393</v>
      </c>
      <c r="B427" s="16">
        <v>20033.05</v>
      </c>
      <c r="C427" s="17"/>
      <c r="D427" s="17"/>
      <c r="E427" s="17"/>
      <c r="F427" s="16">
        <v>20033.05</v>
      </c>
      <c r="G427" s="18"/>
    </row>
    <row r="428" spans="1:7" ht="24" hidden="1">
      <c r="A428" s="19" t="s">
        <v>394</v>
      </c>
      <c r="B428" s="16">
        <v>22458.47</v>
      </c>
      <c r="C428" s="17"/>
      <c r="D428" s="17"/>
      <c r="E428" s="17"/>
      <c r="F428" s="16">
        <v>22458.47</v>
      </c>
      <c r="G428" s="18"/>
    </row>
    <row r="429" spans="1:7" ht="24" hidden="1">
      <c r="A429" s="19" t="s">
        <v>395</v>
      </c>
      <c r="B429" s="16">
        <v>21563.56</v>
      </c>
      <c r="C429" s="17"/>
      <c r="D429" s="17"/>
      <c r="E429" s="17"/>
      <c r="F429" s="16">
        <v>21563.56</v>
      </c>
      <c r="G429" s="18"/>
    </row>
    <row r="430" spans="1:7" ht="24" hidden="1">
      <c r="A430" s="19" t="s">
        <v>396</v>
      </c>
      <c r="B430" s="16">
        <v>20986</v>
      </c>
      <c r="C430" s="17"/>
      <c r="D430" s="17"/>
      <c r="E430" s="17"/>
      <c r="F430" s="16">
        <v>20986</v>
      </c>
      <c r="G430" s="18"/>
    </row>
    <row r="431" spans="1:7" ht="36" hidden="1">
      <c r="A431" s="19" t="s">
        <v>397</v>
      </c>
      <c r="B431" s="16">
        <v>38411.86</v>
      </c>
      <c r="C431" s="17"/>
      <c r="D431" s="17"/>
      <c r="E431" s="17"/>
      <c r="F431" s="16">
        <v>38411.86</v>
      </c>
      <c r="G431" s="18"/>
    </row>
    <row r="432" spans="1:7" ht="24" hidden="1">
      <c r="A432" s="19" t="s">
        <v>398</v>
      </c>
      <c r="B432" s="16">
        <v>16757.63</v>
      </c>
      <c r="C432" s="17"/>
      <c r="D432" s="17"/>
      <c r="E432" s="17"/>
      <c r="F432" s="16">
        <v>16757.63</v>
      </c>
      <c r="G432" s="18"/>
    </row>
    <row r="433" spans="1:7" ht="24" hidden="1">
      <c r="A433" s="19" t="s">
        <v>399</v>
      </c>
      <c r="B433" s="16">
        <v>22673.89</v>
      </c>
      <c r="C433" s="17"/>
      <c r="D433" s="17"/>
      <c r="E433" s="17"/>
      <c r="F433" s="16">
        <v>22673.89</v>
      </c>
      <c r="G433" s="18"/>
    </row>
    <row r="434" spans="1:7" hidden="1">
      <c r="A434" s="19" t="s">
        <v>400</v>
      </c>
      <c r="B434" s="16">
        <v>35114.06</v>
      </c>
      <c r="C434" s="17"/>
      <c r="D434" s="17"/>
      <c r="E434" s="17"/>
      <c r="F434" s="16">
        <v>35114.06</v>
      </c>
      <c r="G434" s="18"/>
    </row>
    <row r="435" spans="1:7" hidden="1">
      <c r="A435" s="19" t="s">
        <v>401</v>
      </c>
      <c r="B435" s="16">
        <v>18350</v>
      </c>
      <c r="C435" s="17"/>
      <c r="D435" s="17"/>
      <c r="E435" s="17"/>
      <c r="F435" s="16">
        <v>18350</v>
      </c>
      <c r="G435" s="18"/>
    </row>
    <row r="436" spans="1:7" hidden="1">
      <c r="A436" s="19" t="s">
        <v>402</v>
      </c>
      <c r="B436" s="16">
        <v>115777.12</v>
      </c>
      <c r="C436" s="17"/>
      <c r="D436" s="17"/>
      <c r="E436" s="17"/>
      <c r="F436" s="16">
        <v>115777.12</v>
      </c>
      <c r="G436" s="18"/>
    </row>
    <row r="437" spans="1:7" hidden="1">
      <c r="A437" s="19" t="s">
        <v>403</v>
      </c>
      <c r="B437" s="16">
        <v>195000</v>
      </c>
      <c r="C437" s="17"/>
      <c r="D437" s="17"/>
      <c r="E437" s="17"/>
      <c r="F437" s="16">
        <v>195000</v>
      </c>
      <c r="G437" s="18"/>
    </row>
    <row r="438" spans="1:7" hidden="1">
      <c r="A438" s="19" t="s">
        <v>404</v>
      </c>
      <c r="B438" s="16">
        <v>42881.36</v>
      </c>
      <c r="C438" s="17"/>
      <c r="D438" s="17"/>
      <c r="E438" s="17"/>
      <c r="F438" s="16">
        <v>42881.36</v>
      </c>
      <c r="G438" s="18"/>
    </row>
    <row r="439" spans="1:7" hidden="1">
      <c r="A439" s="19" t="s">
        <v>405</v>
      </c>
      <c r="B439" s="16">
        <v>190700</v>
      </c>
      <c r="C439" s="17"/>
      <c r="D439" s="17"/>
      <c r="E439" s="17"/>
      <c r="F439" s="16">
        <v>190700</v>
      </c>
      <c r="G439" s="18"/>
    </row>
    <row r="440" spans="1:7" hidden="1">
      <c r="A440" s="19" t="s">
        <v>406</v>
      </c>
      <c r="B440" s="16">
        <v>2875.84</v>
      </c>
      <c r="C440" s="17"/>
      <c r="D440" s="17"/>
      <c r="E440" s="17"/>
      <c r="F440" s="16">
        <v>2875.84</v>
      </c>
      <c r="G440" s="18"/>
    </row>
    <row r="441" spans="1:7" hidden="1">
      <c r="A441" s="19" t="s">
        <v>407</v>
      </c>
      <c r="B441" s="16">
        <v>115567.79</v>
      </c>
      <c r="C441" s="17"/>
      <c r="D441" s="17"/>
      <c r="E441" s="17"/>
      <c r="F441" s="16">
        <v>115567.79</v>
      </c>
      <c r="G441" s="18"/>
    </row>
    <row r="442" spans="1:7" ht="24" hidden="1">
      <c r="A442" s="19" t="s">
        <v>408</v>
      </c>
      <c r="B442" s="16">
        <v>47084.75</v>
      </c>
      <c r="C442" s="17"/>
      <c r="D442" s="17"/>
      <c r="E442" s="17"/>
      <c r="F442" s="16">
        <v>47084.75</v>
      </c>
      <c r="G442" s="18"/>
    </row>
    <row r="443" spans="1:7" hidden="1">
      <c r="A443" s="19" t="s">
        <v>409</v>
      </c>
      <c r="B443" s="16">
        <v>20368.64</v>
      </c>
      <c r="C443" s="17"/>
      <c r="D443" s="17"/>
      <c r="E443" s="17"/>
      <c r="F443" s="16">
        <v>20368.64</v>
      </c>
      <c r="G443" s="18"/>
    </row>
    <row r="444" spans="1:7" hidden="1">
      <c r="A444" s="19" t="s">
        <v>410</v>
      </c>
      <c r="B444" s="16">
        <v>222396.84</v>
      </c>
      <c r="C444" s="17"/>
      <c r="D444" s="17"/>
      <c r="E444" s="17"/>
      <c r="F444" s="16">
        <v>222396.84</v>
      </c>
      <c r="G444" s="18"/>
    </row>
    <row r="445" spans="1:7" ht="24" hidden="1">
      <c r="A445" s="19" t="s">
        <v>411</v>
      </c>
      <c r="B445" s="16">
        <v>27966.1</v>
      </c>
      <c r="C445" s="17"/>
      <c r="D445" s="17"/>
      <c r="E445" s="17"/>
      <c r="F445" s="16">
        <v>27966.1</v>
      </c>
      <c r="G445" s="18"/>
    </row>
    <row r="446" spans="1:7" hidden="1">
      <c r="A446" s="19" t="s">
        <v>412</v>
      </c>
      <c r="B446" s="16">
        <v>239652.26</v>
      </c>
      <c r="C446" s="17"/>
      <c r="D446" s="17"/>
      <c r="E446" s="17"/>
      <c r="F446" s="16">
        <v>239652.26</v>
      </c>
      <c r="G446" s="18"/>
    </row>
    <row r="447" spans="1:7" hidden="1">
      <c r="A447" s="19" t="s">
        <v>413</v>
      </c>
      <c r="B447" s="16">
        <v>4116.67</v>
      </c>
      <c r="C447" s="17"/>
      <c r="D447" s="17"/>
      <c r="E447" s="17"/>
      <c r="F447" s="16">
        <v>4116.67</v>
      </c>
      <c r="G447" s="18"/>
    </row>
    <row r="448" spans="1:7" hidden="1">
      <c r="A448" s="19" t="s">
        <v>413</v>
      </c>
      <c r="B448" s="16">
        <v>1900</v>
      </c>
      <c r="C448" s="17"/>
      <c r="D448" s="17"/>
      <c r="E448" s="17"/>
      <c r="F448" s="16">
        <v>1900</v>
      </c>
      <c r="G448" s="18"/>
    </row>
    <row r="449" spans="1:7" hidden="1">
      <c r="A449" s="19" t="s">
        <v>414</v>
      </c>
      <c r="B449" s="16">
        <v>1800</v>
      </c>
      <c r="C449" s="17"/>
      <c r="D449" s="17"/>
      <c r="E449" s="17"/>
      <c r="F449" s="16">
        <v>1800</v>
      </c>
      <c r="G449" s="18"/>
    </row>
    <row r="450" spans="1:7" hidden="1">
      <c r="A450" s="19" t="s">
        <v>415</v>
      </c>
      <c r="B450" s="16">
        <v>1433.75</v>
      </c>
      <c r="C450" s="17"/>
      <c r="D450" s="17"/>
      <c r="E450" s="17"/>
      <c r="F450" s="16">
        <v>1433.75</v>
      </c>
      <c r="G450" s="18"/>
    </row>
    <row r="451" spans="1:7" hidden="1">
      <c r="A451" s="19" t="s">
        <v>416</v>
      </c>
      <c r="B451" s="16">
        <v>21147.119999999999</v>
      </c>
      <c r="C451" s="17"/>
      <c r="D451" s="17"/>
      <c r="E451" s="17"/>
      <c r="F451" s="16">
        <v>21147.119999999999</v>
      </c>
      <c r="G451" s="18"/>
    </row>
    <row r="452" spans="1:7" hidden="1">
      <c r="A452" s="19" t="s">
        <v>417</v>
      </c>
      <c r="B452" s="16">
        <v>1656.25</v>
      </c>
      <c r="C452" s="17"/>
      <c r="D452" s="17"/>
      <c r="E452" s="17"/>
      <c r="F452" s="16">
        <v>1656.25</v>
      </c>
      <c r="G452" s="18"/>
    </row>
    <row r="453" spans="1:7" hidden="1">
      <c r="A453" s="19" t="s">
        <v>418</v>
      </c>
      <c r="B453" s="20">
        <v>462.5</v>
      </c>
      <c r="C453" s="17"/>
      <c r="D453" s="17"/>
      <c r="E453" s="17"/>
      <c r="F453" s="20">
        <v>462.5</v>
      </c>
      <c r="G453" s="18"/>
    </row>
    <row r="454" spans="1:7" hidden="1">
      <c r="A454" s="19" t="s">
        <v>418</v>
      </c>
      <c r="B454" s="20">
        <v>462.5</v>
      </c>
      <c r="C454" s="17"/>
      <c r="D454" s="17"/>
      <c r="E454" s="17"/>
      <c r="F454" s="20">
        <v>462.5</v>
      </c>
      <c r="G454" s="18"/>
    </row>
    <row r="455" spans="1:7" hidden="1">
      <c r="A455" s="19" t="s">
        <v>419</v>
      </c>
      <c r="B455" s="16">
        <v>3420</v>
      </c>
      <c r="C455" s="17"/>
      <c r="D455" s="17"/>
      <c r="E455" s="17"/>
      <c r="F455" s="16">
        <v>3420</v>
      </c>
      <c r="G455" s="18"/>
    </row>
    <row r="456" spans="1:7" hidden="1">
      <c r="A456" s="19" t="s">
        <v>420</v>
      </c>
      <c r="B456" s="16">
        <v>42300</v>
      </c>
      <c r="C456" s="17"/>
      <c r="D456" s="17"/>
      <c r="E456" s="17"/>
      <c r="F456" s="16">
        <v>42300</v>
      </c>
      <c r="G456" s="18"/>
    </row>
    <row r="457" spans="1:7" hidden="1">
      <c r="A457" s="19" t="s">
        <v>421</v>
      </c>
      <c r="B457" s="16">
        <v>739029.07</v>
      </c>
      <c r="C457" s="17"/>
      <c r="D457" s="17"/>
      <c r="E457" s="17"/>
      <c r="F457" s="16">
        <v>739029.07</v>
      </c>
      <c r="G457" s="18"/>
    </row>
    <row r="458" spans="1:7" ht="24" hidden="1">
      <c r="A458" s="19" t="s">
        <v>422</v>
      </c>
      <c r="B458" s="16">
        <v>275613.55</v>
      </c>
      <c r="C458" s="17"/>
      <c r="D458" s="17"/>
      <c r="E458" s="17"/>
      <c r="F458" s="16">
        <v>275613.55</v>
      </c>
      <c r="G458" s="18"/>
    </row>
    <row r="459" spans="1:7" hidden="1">
      <c r="A459" s="19" t="s">
        <v>423</v>
      </c>
      <c r="B459" s="16">
        <v>414385.59</v>
      </c>
      <c r="C459" s="17"/>
      <c r="D459" s="17"/>
      <c r="E459" s="17"/>
      <c r="F459" s="16">
        <v>414385.59</v>
      </c>
      <c r="G459" s="18"/>
    </row>
    <row r="460" spans="1:7" hidden="1">
      <c r="A460" s="19" t="s">
        <v>424</v>
      </c>
      <c r="B460" s="16">
        <v>102375</v>
      </c>
      <c r="C460" s="17"/>
      <c r="D460" s="17"/>
      <c r="E460" s="17"/>
      <c r="F460" s="16">
        <v>102375</v>
      </c>
      <c r="G460" s="18"/>
    </row>
    <row r="461" spans="1:7" hidden="1">
      <c r="A461" s="19" t="s">
        <v>424</v>
      </c>
      <c r="B461" s="16">
        <v>102375</v>
      </c>
      <c r="C461" s="17"/>
      <c r="D461" s="17"/>
      <c r="E461" s="17"/>
      <c r="F461" s="16">
        <v>102375</v>
      </c>
      <c r="G461" s="18"/>
    </row>
    <row r="462" spans="1:7" hidden="1">
      <c r="A462" s="19" t="s">
        <v>424</v>
      </c>
      <c r="B462" s="16">
        <v>102375</v>
      </c>
      <c r="C462" s="17"/>
      <c r="D462" s="17"/>
      <c r="E462" s="17"/>
      <c r="F462" s="16">
        <v>102375</v>
      </c>
      <c r="G462" s="18"/>
    </row>
    <row r="463" spans="1:7" hidden="1">
      <c r="A463" s="19" t="s">
        <v>424</v>
      </c>
      <c r="B463" s="16">
        <v>102375</v>
      </c>
      <c r="C463" s="17"/>
      <c r="D463" s="17"/>
      <c r="E463" s="17"/>
      <c r="F463" s="16">
        <v>102375</v>
      </c>
      <c r="G463" s="18"/>
    </row>
    <row r="464" spans="1:7" hidden="1">
      <c r="A464" s="19" t="s">
        <v>425</v>
      </c>
      <c r="B464" s="16">
        <v>253203.39</v>
      </c>
      <c r="C464" s="17"/>
      <c r="D464" s="17"/>
      <c r="E464" s="17"/>
      <c r="F464" s="16">
        <v>253203.39</v>
      </c>
      <c r="G464" s="18"/>
    </row>
    <row r="465" spans="1:7" hidden="1">
      <c r="A465" s="19" t="s">
        <v>426</v>
      </c>
      <c r="B465" s="16">
        <v>367796.61</v>
      </c>
      <c r="C465" s="17"/>
      <c r="D465" s="17"/>
      <c r="E465" s="17"/>
      <c r="F465" s="16">
        <v>367796.61</v>
      </c>
      <c r="G465" s="18"/>
    </row>
    <row r="466" spans="1:7" hidden="1">
      <c r="A466" s="19" t="s">
        <v>426</v>
      </c>
      <c r="B466" s="16">
        <v>378954.16</v>
      </c>
      <c r="C466" s="17"/>
      <c r="D466" s="17"/>
      <c r="E466" s="17"/>
      <c r="F466" s="16">
        <v>378954.16</v>
      </c>
      <c r="G466" s="18"/>
    </row>
    <row r="467" spans="1:7" hidden="1">
      <c r="A467" s="19" t="s">
        <v>427</v>
      </c>
      <c r="B467" s="16">
        <v>18720</v>
      </c>
      <c r="C467" s="17"/>
      <c r="D467" s="17"/>
      <c r="E467" s="17"/>
      <c r="F467" s="16">
        <v>18720</v>
      </c>
      <c r="G467" s="18"/>
    </row>
    <row r="468" spans="1:7" hidden="1">
      <c r="A468" s="19" t="s">
        <v>428</v>
      </c>
      <c r="B468" s="16">
        <v>18720</v>
      </c>
      <c r="C468" s="17"/>
      <c r="D468" s="17"/>
      <c r="E468" s="17"/>
      <c r="F468" s="16">
        <v>18720</v>
      </c>
      <c r="G468" s="18"/>
    </row>
    <row r="469" spans="1:7" hidden="1">
      <c r="A469" s="19" t="s">
        <v>429</v>
      </c>
      <c r="B469" s="16">
        <v>445001.33</v>
      </c>
      <c r="C469" s="17"/>
      <c r="D469" s="17"/>
      <c r="E469" s="17"/>
      <c r="F469" s="16">
        <v>445001.33</v>
      </c>
      <c r="G469" s="18"/>
    </row>
    <row r="470" spans="1:7" hidden="1">
      <c r="A470" s="19" t="s">
        <v>430</v>
      </c>
      <c r="B470" s="16">
        <v>42508.47</v>
      </c>
      <c r="C470" s="17"/>
      <c r="D470" s="17"/>
      <c r="E470" s="17"/>
      <c r="F470" s="16">
        <v>42508.47</v>
      </c>
      <c r="G470" s="18"/>
    </row>
    <row r="471" spans="1:7" hidden="1">
      <c r="A471" s="19" t="s">
        <v>431</v>
      </c>
      <c r="B471" s="16">
        <v>80247</v>
      </c>
      <c r="C471" s="17"/>
      <c r="D471" s="17"/>
      <c r="E471" s="17"/>
      <c r="F471" s="16">
        <v>80247</v>
      </c>
      <c r="G471" s="18"/>
    </row>
    <row r="472" spans="1:7" hidden="1">
      <c r="A472" s="19" t="s">
        <v>432</v>
      </c>
      <c r="B472" s="16">
        <v>20508.47</v>
      </c>
      <c r="C472" s="17"/>
      <c r="D472" s="17"/>
      <c r="E472" s="17"/>
      <c r="F472" s="16">
        <v>20508.47</v>
      </c>
      <c r="G472" s="18"/>
    </row>
    <row r="473" spans="1:7" hidden="1">
      <c r="A473" s="19" t="s">
        <v>433</v>
      </c>
      <c r="B473" s="16">
        <v>4403</v>
      </c>
      <c r="C473" s="17"/>
      <c r="D473" s="17"/>
      <c r="E473" s="17"/>
      <c r="F473" s="16">
        <v>4403</v>
      </c>
      <c r="G473" s="18"/>
    </row>
    <row r="474" spans="1:7" hidden="1">
      <c r="A474" s="19" t="s">
        <v>434</v>
      </c>
      <c r="B474" s="20">
        <v>500</v>
      </c>
      <c r="C474" s="17"/>
      <c r="D474" s="17"/>
      <c r="E474" s="17"/>
      <c r="F474" s="20">
        <v>500</v>
      </c>
      <c r="G474" s="18"/>
    </row>
    <row r="475" spans="1:7" hidden="1">
      <c r="A475" s="19" t="s">
        <v>434</v>
      </c>
      <c r="B475" s="20">
        <v>500</v>
      </c>
      <c r="C475" s="17"/>
      <c r="D475" s="17"/>
      <c r="E475" s="17"/>
      <c r="F475" s="20">
        <v>500</v>
      </c>
      <c r="G475" s="18"/>
    </row>
    <row r="476" spans="1:7" hidden="1">
      <c r="A476" s="19" t="s">
        <v>434</v>
      </c>
      <c r="B476" s="20">
        <v>500</v>
      </c>
      <c r="C476" s="17"/>
      <c r="D476" s="17"/>
      <c r="E476" s="17"/>
      <c r="F476" s="20">
        <v>500</v>
      </c>
      <c r="G476" s="18"/>
    </row>
    <row r="477" spans="1:7" hidden="1">
      <c r="A477" s="19" t="s">
        <v>435</v>
      </c>
      <c r="B477" s="16">
        <v>9777.6</v>
      </c>
      <c r="C477" s="17"/>
      <c r="D477" s="17"/>
      <c r="E477" s="17"/>
      <c r="F477" s="16">
        <v>9777.6</v>
      </c>
      <c r="G477" s="18"/>
    </row>
    <row r="478" spans="1:7" hidden="1">
      <c r="A478" s="19" t="s">
        <v>436</v>
      </c>
      <c r="B478" s="16">
        <v>12470.84</v>
      </c>
      <c r="C478" s="17"/>
      <c r="D478" s="17"/>
      <c r="E478" s="17"/>
      <c r="F478" s="16">
        <v>12470.84</v>
      </c>
      <c r="G478" s="18"/>
    </row>
    <row r="479" spans="1:7" hidden="1">
      <c r="A479" s="19" t="s">
        <v>437</v>
      </c>
      <c r="B479" s="16">
        <v>147342.10999999999</v>
      </c>
      <c r="C479" s="17"/>
      <c r="D479" s="17"/>
      <c r="E479" s="17"/>
      <c r="F479" s="16">
        <v>147342.10999999999</v>
      </c>
      <c r="G479" s="18"/>
    </row>
    <row r="480" spans="1:7" hidden="1">
      <c r="A480" s="19" t="s">
        <v>438</v>
      </c>
      <c r="B480" s="16">
        <v>557981.06000000006</v>
      </c>
      <c r="C480" s="17"/>
      <c r="D480" s="17"/>
      <c r="E480" s="17"/>
      <c r="F480" s="16">
        <v>557981.06000000006</v>
      </c>
      <c r="G480" s="18"/>
    </row>
    <row r="481" spans="1:8" hidden="1">
      <c r="A481" s="19" t="s">
        <v>439</v>
      </c>
      <c r="B481" s="16">
        <v>5250</v>
      </c>
      <c r="C481" s="17"/>
      <c r="D481" s="17"/>
      <c r="E481" s="17"/>
      <c r="F481" s="16">
        <v>5250</v>
      </c>
      <c r="G481" s="18"/>
    </row>
    <row r="482" spans="1:8" hidden="1">
      <c r="A482" s="19" t="s">
        <v>440</v>
      </c>
      <c r="B482" s="20">
        <v>883.59</v>
      </c>
      <c r="C482" s="17"/>
      <c r="D482" s="17"/>
      <c r="E482" s="17"/>
      <c r="F482" s="20">
        <v>883.59</v>
      </c>
      <c r="G482" s="18"/>
    </row>
    <row r="483" spans="1:8" hidden="1">
      <c r="A483" s="19" t="s">
        <v>441</v>
      </c>
      <c r="B483" s="16">
        <v>77586.45</v>
      </c>
      <c r="C483" s="17"/>
      <c r="D483" s="17"/>
      <c r="E483" s="16">
        <v>77586.45</v>
      </c>
      <c r="F483" s="17"/>
      <c r="G483" s="18"/>
    </row>
    <row r="484" spans="1:8" hidden="1">
      <c r="A484" s="19" t="s">
        <v>442</v>
      </c>
      <c r="B484" s="16">
        <v>55300</v>
      </c>
      <c r="C484" s="17"/>
      <c r="D484" s="17"/>
      <c r="E484" s="17"/>
      <c r="F484" s="16">
        <v>55300</v>
      </c>
      <c r="G484" s="18"/>
    </row>
    <row r="485" spans="1:8" hidden="1">
      <c r="A485" s="19" t="s">
        <v>443</v>
      </c>
      <c r="B485" s="16">
        <v>84377.77</v>
      </c>
      <c r="C485" s="17"/>
      <c r="D485" s="17"/>
      <c r="E485" s="17"/>
      <c r="F485" s="16">
        <v>84377.77</v>
      </c>
      <c r="G485" s="18"/>
    </row>
    <row r="486" spans="1:8" ht="24">
      <c r="A486" s="19" t="s">
        <v>444</v>
      </c>
      <c r="B486" s="17"/>
      <c r="C486" s="29">
        <v>41550</v>
      </c>
      <c r="D486" s="16">
        <v>101694.92</v>
      </c>
      <c r="E486" s="17"/>
      <c r="F486" s="16">
        <v>101694.92</v>
      </c>
      <c r="G486" s="18"/>
      <c r="H486" s="27">
        <f>ROUND(D486*1.18,2)</f>
        <v>120000.01</v>
      </c>
    </row>
    <row r="487" spans="1:8" hidden="1">
      <c r="A487" s="19" t="s">
        <v>445</v>
      </c>
      <c r="B487" s="16">
        <v>20740.61</v>
      </c>
      <c r="C487" s="17"/>
      <c r="D487" s="17"/>
      <c r="E487" s="17"/>
      <c r="F487" s="16">
        <v>20740.61</v>
      </c>
      <c r="G487" s="18"/>
    </row>
    <row r="488" spans="1:8" hidden="1">
      <c r="A488" s="19" t="s">
        <v>446</v>
      </c>
      <c r="B488" s="16">
        <v>24245.86</v>
      </c>
      <c r="C488" s="17"/>
      <c r="D488" s="17"/>
      <c r="E488" s="17"/>
      <c r="F488" s="16">
        <v>24245.86</v>
      </c>
      <c r="G488" s="18"/>
    </row>
    <row r="489" spans="1:8" hidden="1">
      <c r="A489" s="19" t="s">
        <v>447</v>
      </c>
      <c r="B489" s="16">
        <v>21850.85</v>
      </c>
      <c r="C489" s="17"/>
      <c r="D489" s="17"/>
      <c r="E489" s="17"/>
      <c r="F489" s="16">
        <v>21850.85</v>
      </c>
      <c r="G489" s="18"/>
    </row>
    <row r="490" spans="1:8" hidden="1">
      <c r="A490" s="19" t="s">
        <v>448</v>
      </c>
      <c r="B490" s="16">
        <v>28394</v>
      </c>
      <c r="C490" s="17"/>
      <c r="D490" s="17"/>
      <c r="E490" s="17"/>
      <c r="F490" s="16">
        <v>28394</v>
      </c>
      <c r="G490" s="18"/>
    </row>
    <row r="491" spans="1:8" hidden="1">
      <c r="A491" s="19" t="s">
        <v>448</v>
      </c>
      <c r="B491" s="16">
        <v>28394.01</v>
      </c>
      <c r="C491" s="17"/>
      <c r="D491" s="17"/>
      <c r="E491" s="17"/>
      <c r="F491" s="16">
        <v>28394.01</v>
      </c>
      <c r="G491" s="18"/>
    </row>
    <row r="492" spans="1:8" hidden="1">
      <c r="A492" s="19" t="s">
        <v>448</v>
      </c>
      <c r="B492" s="16">
        <v>28394.01</v>
      </c>
      <c r="C492" s="17"/>
      <c r="D492" s="17"/>
      <c r="E492" s="17"/>
      <c r="F492" s="16">
        <v>28394.01</v>
      </c>
      <c r="G492" s="18"/>
    </row>
    <row r="493" spans="1:8" hidden="1">
      <c r="A493" s="19" t="s">
        <v>449</v>
      </c>
      <c r="B493" s="16">
        <v>27881.360000000001</v>
      </c>
      <c r="C493" s="17"/>
      <c r="D493" s="17"/>
      <c r="E493" s="17"/>
      <c r="F493" s="16">
        <v>27881.360000000001</v>
      </c>
      <c r="G493" s="18"/>
    </row>
    <row r="494" spans="1:8" hidden="1">
      <c r="A494" s="19" t="s">
        <v>450</v>
      </c>
      <c r="B494" s="16">
        <v>20338.98</v>
      </c>
      <c r="C494" s="17"/>
      <c r="D494" s="17"/>
      <c r="E494" s="17"/>
      <c r="F494" s="16">
        <v>20338.98</v>
      </c>
      <c r="G494" s="18"/>
    </row>
    <row r="495" spans="1:8" hidden="1">
      <c r="A495" s="19" t="s">
        <v>451</v>
      </c>
      <c r="B495" s="16">
        <v>70129.67</v>
      </c>
      <c r="C495" s="17"/>
      <c r="D495" s="17"/>
      <c r="E495" s="17"/>
      <c r="F495" s="16">
        <v>70129.67</v>
      </c>
      <c r="G495" s="18"/>
    </row>
    <row r="496" spans="1:8" hidden="1">
      <c r="A496" s="19" t="s">
        <v>452</v>
      </c>
      <c r="B496" s="16">
        <v>261016.95</v>
      </c>
      <c r="C496" s="17"/>
      <c r="D496" s="17"/>
      <c r="E496" s="17"/>
      <c r="F496" s="16">
        <v>261016.95</v>
      </c>
      <c r="G496" s="18"/>
    </row>
    <row r="497" spans="1:7" hidden="1">
      <c r="A497" s="19" t="s">
        <v>453</v>
      </c>
      <c r="B497" s="16">
        <v>9130</v>
      </c>
      <c r="C497" s="17"/>
      <c r="D497" s="17"/>
      <c r="E497" s="17"/>
      <c r="F497" s="16">
        <v>9130</v>
      </c>
      <c r="G497" s="18"/>
    </row>
    <row r="498" spans="1:7" hidden="1">
      <c r="A498" s="19" t="s">
        <v>454</v>
      </c>
      <c r="B498" s="16">
        <v>10084.75</v>
      </c>
      <c r="C498" s="17"/>
      <c r="D498" s="17"/>
      <c r="E498" s="17"/>
      <c r="F498" s="16">
        <v>10084.75</v>
      </c>
      <c r="G498" s="18"/>
    </row>
    <row r="499" spans="1:7" hidden="1">
      <c r="A499" s="19" t="s">
        <v>455</v>
      </c>
      <c r="B499" s="16">
        <v>10800</v>
      </c>
      <c r="C499" s="17"/>
      <c r="D499" s="17"/>
      <c r="E499" s="17"/>
      <c r="F499" s="16">
        <v>10800</v>
      </c>
      <c r="G499" s="18"/>
    </row>
    <row r="500" spans="1:7" hidden="1">
      <c r="A500" s="19" t="s">
        <v>456</v>
      </c>
      <c r="B500" s="16">
        <v>3471.46</v>
      </c>
      <c r="C500" s="17"/>
      <c r="D500" s="17"/>
      <c r="E500" s="17"/>
      <c r="F500" s="16">
        <v>3471.46</v>
      </c>
      <c r="G500" s="18"/>
    </row>
    <row r="501" spans="1:7" hidden="1">
      <c r="A501" s="19" t="s">
        <v>457</v>
      </c>
      <c r="B501" s="16">
        <v>5450</v>
      </c>
      <c r="C501" s="17"/>
      <c r="D501" s="17"/>
      <c r="E501" s="17"/>
      <c r="F501" s="16">
        <v>5450</v>
      </c>
      <c r="G501" s="18"/>
    </row>
    <row r="502" spans="1:7" hidden="1">
      <c r="A502" s="19" t="s">
        <v>458</v>
      </c>
      <c r="B502" s="16">
        <v>28000</v>
      </c>
      <c r="C502" s="17"/>
      <c r="D502" s="17"/>
      <c r="E502" s="17"/>
      <c r="F502" s="16">
        <v>28000</v>
      </c>
      <c r="G502" s="18"/>
    </row>
    <row r="503" spans="1:7" hidden="1">
      <c r="A503" s="19" t="s">
        <v>459</v>
      </c>
      <c r="B503" s="16">
        <v>2476.25</v>
      </c>
      <c r="C503" s="17"/>
      <c r="D503" s="17"/>
      <c r="E503" s="17"/>
      <c r="F503" s="16">
        <v>2476.25</v>
      </c>
      <c r="G503" s="18"/>
    </row>
    <row r="504" spans="1:7" hidden="1">
      <c r="A504" s="19" t="s">
        <v>460</v>
      </c>
      <c r="B504" s="16">
        <v>17392.830000000002</v>
      </c>
      <c r="C504" s="17"/>
      <c r="D504" s="17"/>
      <c r="E504" s="17"/>
      <c r="F504" s="16">
        <v>17392.830000000002</v>
      </c>
      <c r="G504" s="18"/>
    </row>
    <row r="505" spans="1:7" hidden="1">
      <c r="A505" s="19" t="s">
        <v>461</v>
      </c>
      <c r="B505" s="16">
        <v>14996.61</v>
      </c>
      <c r="C505" s="17"/>
      <c r="D505" s="17"/>
      <c r="E505" s="17"/>
      <c r="F505" s="16">
        <v>14996.61</v>
      </c>
      <c r="G505" s="18"/>
    </row>
    <row r="506" spans="1:7" hidden="1">
      <c r="A506" s="19" t="s">
        <v>462</v>
      </c>
      <c r="B506" s="16">
        <v>320844.71000000002</v>
      </c>
      <c r="C506" s="17"/>
      <c r="D506" s="17"/>
      <c r="E506" s="17"/>
      <c r="F506" s="16">
        <v>320844.71000000002</v>
      </c>
      <c r="G506" s="18"/>
    </row>
    <row r="507" spans="1:7" hidden="1">
      <c r="A507" s="19" t="s">
        <v>463</v>
      </c>
      <c r="B507" s="16">
        <v>11666.67</v>
      </c>
      <c r="C507" s="17"/>
      <c r="D507" s="17"/>
      <c r="E507" s="17"/>
      <c r="F507" s="16">
        <v>11666.67</v>
      </c>
      <c r="G507" s="18"/>
    </row>
    <row r="508" spans="1:7" hidden="1">
      <c r="A508" s="19" t="s">
        <v>464</v>
      </c>
      <c r="B508" s="16">
        <v>21666.67</v>
      </c>
      <c r="C508" s="17"/>
      <c r="D508" s="17"/>
      <c r="E508" s="17"/>
      <c r="F508" s="16">
        <v>21666.67</v>
      </c>
      <c r="G508" s="18"/>
    </row>
    <row r="509" spans="1:7" hidden="1">
      <c r="A509" s="19" t="s">
        <v>465</v>
      </c>
      <c r="B509" s="16">
        <v>21666.66</v>
      </c>
      <c r="C509" s="17"/>
      <c r="D509" s="17"/>
      <c r="E509" s="17"/>
      <c r="F509" s="16">
        <v>21666.66</v>
      </c>
      <c r="G509" s="18"/>
    </row>
    <row r="510" spans="1:7" hidden="1">
      <c r="A510" s="19" t="s">
        <v>466</v>
      </c>
      <c r="B510" s="16">
        <v>44000</v>
      </c>
      <c r="C510" s="17"/>
      <c r="D510" s="17"/>
      <c r="E510" s="17"/>
      <c r="F510" s="16">
        <v>44000</v>
      </c>
      <c r="G510" s="18"/>
    </row>
    <row r="511" spans="1:7" hidden="1">
      <c r="A511" s="19" t="s">
        <v>467</v>
      </c>
      <c r="B511" s="16">
        <v>4905.8100000000004</v>
      </c>
      <c r="C511" s="17"/>
      <c r="D511" s="17"/>
      <c r="E511" s="17"/>
      <c r="F511" s="16">
        <v>4905.8100000000004</v>
      </c>
      <c r="G511" s="18"/>
    </row>
    <row r="512" spans="1:7" hidden="1">
      <c r="A512" s="19" t="s">
        <v>468</v>
      </c>
      <c r="B512" s="16">
        <v>5002.5</v>
      </c>
      <c r="C512" s="17"/>
      <c r="D512" s="17"/>
      <c r="E512" s="17"/>
      <c r="F512" s="16">
        <v>5002.5</v>
      </c>
      <c r="G512" s="18"/>
    </row>
    <row r="513" spans="1:7" hidden="1">
      <c r="A513" s="19" t="s">
        <v>469</v>
      </c>
      <c r="B513" s="16">
        <v>3697.5</v>
      </c>
      <c r="C513" s="17"/>
      <c r="D513" s="17"/>
      <c r="E513" s="17"/>
      <c r="F513" s="16">
        <v>3697.5</v>
      </c>
      <c r="G513" s="18"/>
    </row>
    <row r="514" spans="1:7" hidden="1">
      <c r="A514" s="19" t="s">
        <v>470</v>
      </c>
      <c r="B514" s="16">
        <v>2247.5</v>
      </c>
      <c r="C514" s="17"/>
      <c r="D514" s="17"/>
      <c r="E514" s="17"/>
      <c r="F514" s="16">
        <v>2247.5</v>
      </c>
      <c r="G514" s="18"/>
    </row>
    <row r="515" spans="1:7" hidden="1">
      <c r="A515" s="19" t="s">
        <v>471</v>
      </c>
      <c r="B515" s="16">
        <v>3600.84</v>
      </c>
      <c r="C515" s="17"/>
      <c r="D515" s="17"/>
      <c r="E515" s="17"/>
      <c r="F515" s="16">
        <v>3600.84</v>
      </c>
      <c r="G515" s="18"/>
    </row>
    <row r="516" spans="1:7" hidden="1">
      <c r="A516" s="19" t="s">
        <v>472</v>
      </c>
      <c r="B516" s="20">
        <v>900</v>
      </c>
      <c r="C516" s="17"/>
      <c r="D516" s="17"/>
      <c r="E516" s="17"/>
      <c r="F516" s="20">
        <v>900</v>
      </c>
      <c r="G516" s="18"/>
    </row>
    <row r="517" spans="1:7" hidden="1">
      <c r="A517" s="19" t="s">
        <v>473</v>
      </c>
      <c r="B517" s="20">
        <v>925</v>
      </c>
      <c r="C517" s="17"/>
      <c r="D517" s="17"/>
      <c r="E517" s="17"/>
      <c r="F517" s="20">
        <v>925</v>
      </c>
      <c r="G517" s="18"/>
    </row>
    <row r="518" spans="1:7" hidden="1">
      <c r="A518" s="19" t="s">
        <v>474</v>
      </c>
      <c r="B518" s="16">
        <v>3730.84</v>
      </c>
      <c r="C518" s="17"/>
      <c r="D518" s="17"/>
      <c r="E518" s="17"/>
      <c r="F518" s="16">
        <v>3730.84</v>
      </c>
      <c r="G518" s="18"/>
    </row>
    <row r="519" spans="1:7" hidden="1">
      <c r="A519" s="19" t="s">
        <v>475</v>
      </c>
      <c r="B519" s="16">
        <v>1118</v>
      </c>
      <c r="C519" s="17"/>
      <c r="D519" s="17"/>
      <c r="E519" s="17"/>
      <c r="F519" s="16">
        <v>1118</v>
      </c>
      <c r="G519" s="18"/>
    </row>
    <row r="520" spans="1:7" hidden="1">
      <c r="A520" s="19" t="s">
        <v>476</v>
      </c>
      <c r="B520" s="16">
        <v>157890</v>
      </c>
      <c r="C520" s="17"/>
      <c r="D520" s="17"/>
      <c r="E520" s="17"/>
      <c r="F520" s="16">
        <v>157890</v>
      </c>
      <c r="G520" s="18"/>
    </row>
    <row r="521" spans="1:7" hidden="1">
      <c r="A521" s="19" t="s">
        <v>477</v>
      </c>
      <c r="B521" s="16">
        <v>52630</v>
      </c>
      <c r="C521" s="17"/>
      <c r="D521" s="17"/>
      <c r="E521" s="17"/>
      <c r="F521" s="16">
        <v>52630</v>
      </c>
      <c r="G521" s="18"/>
    </row>
    <row r="522" spans="1:7" hidden="1">
      <c r="A522" s="19" t="s">
        <v>478</v>
      </c>
      <c r="B522" s="16">
        <v>13180</v>
      </c>
      <c r="C522" s="17"/>
      <c r="D522" s="17"/>
      <c r="E522" s="17"/>
      <c r="F522" s="16">
        <v>13180</v>
      </c>
      <c r="G522" s="18"/>
    </row>
    <row r="523" spans="1:7" hidden="1">
      <c r="A523" s="19" t="s">
        <v>479</v>
      </c>
      <c r="B523" s="16">
        <v>13180</v>
      </c>
      <c r="C523" s="17"/>
      <c r="D523" s="17"/>
      <c r="E523" s="17"/>
      <c r="F523" s="16">
        <v>13180</v>
      </c>
      <c r="G523" s="18"/>
    </row>
    <row r="524" spans="1:7" hidden="1">
      <c r="A524" s="19" t="s">
        <v>479</v>
      </c>
      <c r="B524" s="16">
        <v>10000</v>
      </c>
      <c r="C524" s="17"/>
      <c r="D524" s="17"/>
      <c r="E524" s="17"/>
      <c r="F524" s="16">
        <v>10000</v>
      </c>
      <c r="G524" s="18"/>
    </row>
    <row r="525" spans="1:7" hidden="1">
      <c r="A525" s="19" t="s">
        <v>480</v>
      </c>
      <c r="B525" s="16">
        <v>2465</v>
      </c>
      <c r="C525" s="17"/>
      <c r="D525" s="17"/>
      <c r="E525" s="17"/>
      <c r="F525" s="16">
        <v>2465</v>
      </c>
      <c r="G525" s="18"/>
    </row>
    <row r="526" spans="1:7" hidden="1">
      <c r="A526" s="19" t="s">
        <v>481</v>
      </c>
      <c r="B526" s="16">
        <v>2840</v>
      </c>
      <c r="C526" s="17"/>
      <c r="D526" s="17"/>
      <c r="E526" s="17"/>
      <c r="F526" s="16">
        <v>2840</v>
      </c>
      <c r="G526" s="18"/>
    </row>
    <row r="527" spans="1:7" hidden="1">
      <c r="A527" s="19" t="s">
        <v>482</v>
      </c>
      <c r="B527" s="16">
        <v>44491.53</v>
      </c>
      <c r="C527" s="17"/>
      <c r="D527" s="17"/>
      <c r="E527" s="17"/>
      <c r="F527" s="16">
        <v>44491.53</v>
      </c>
      <c r="G527" s="18"/>
    </row>
    <row r="528" spans="1:7" hidden="1">
      <c r="A528" s="19" t="s">
        <v>483</v>
      </c>
      <c r="B528" s="16">
        <v>12503.52</v>
      </c>
      <c r="C528" s="17"/>
      <c r="D528" s="17"/>
      <c r="E528" s="17"/>
      <c r="F528" s="16">
        <v>12503.52</v>
      </c>
      <c r="G528" s="18"/>
    </row>
    <row r="529" spans="1:7" hidden="1">
      <c r="A529" s="19" t="s">
        <v>484</v>
      </c>
      <c r="B529" s="16">
        <v>9675</v>
      </c>
      <c r="C529" s="17"/>
      <c r="D529" s="17"/>
      <c r="E529" s="17"/>
      <c r="F529" s="16">
        <v>9675</v>
      </c>
      <c r="G529" s="18"/>
    </row>
    <row r="530" spans="1:7" hidden="1">
      <c r="A530" s="19" t="s">
        <v>485</v>
      </c>
      <c r="B530" s="16">
        <v>2010</v>
      </c>
      <c r="C530" s="17"/>
      <c r="D530" s="17"/>
      <c r="E530" s="17"/>
      <c r="F530" s="16">
        <v>2010</v>
      </c>
      <c r="G530" s="18"/>
    </row>
    <row r="531" spans="1:7" hidden="1">
      <c r="A531" s="19" t="s">
        <v>485</v>
      </c>
      <c r="B531" s="16">
        <v>2010</v>
      </c>
      <c r="C531" s="17"/>
      <c r="D531" s="17"/>
      <c r="E531" s="17"/>
      <c r="F531" s="16">
        <v>2010</v>
      </c>
      <c r="G531" s="18"/>
    </row>
    <row r="532" spans="1:7" hidden="1">
      <c r="A532" s="19" t="s">
        <v>486</v>
      </c>
      <c r="B532" s="16">
        <v>36470.74</v>
      </c>
      <c r="C532" s="17"/>
      <c r="D532" s="17"/>
      <c r="E532" s="17"/>
      <c r="F532" s="16">
        <v>36470.74</v>
      </c>
      <c r="G532" s="18"/>
    </row>
    <row r="533" spans="1:7" hidden="1">
      <c r="A533" s="19" t="s">
        <v>487</v>
      </c>
      <c r="B533" s="16">
        <v>30508.47</v>
      </c>
      <c r="C533" s="17"/>
      <c r="D533" s="17"/>
      <c r="E533" s="17"/>
      <c r="F533" s="16">
        <v>30508.47</v>
      </c>
      <c r="G533" s="18"/>
    </row>
    <row r="534" spans="1:7" hidden="1">
      <c r="A534" s="19" t="s">
        <v>488</v>
      </c>
      <c r="B534" s="16">
        <v>1537.5</v>
      </c>
      <c r="C534" s="17"/>
      <c r="D534" s="17"/>
      <c r="E534" s="17"/>
      <c r="F534" s="16">
        <v>1537.5</v>
      </c>
      <c r="G534" s="18"/>
    </row>
    <row r="535" spans="1:7" hidden="1">
      <c r="A535" s="19" t="s">
        <v>489</v>
      </c>
      <c r="B535" s="16">
        <v>151532.15</v>
      </c>
      <c r="C535" s="17"/>
      <c r="D535" s="17"/>
      <c r="E535" s="17"/>
      <c r="F535" s="16">
        <v>151532.15</v>
      </c>
      <c r="G535" s="18"/>
    </row>
    <row r="536" spans="1:7" hidden="1">
      <c r="A536" s="19" t="s">
        <v>490</v>
      </c>
      <c r="B536" s="16">
        <v>114012.94</v>
      </c>
      <c r="C536" s="17"/>
      <c r="D536" s="17"/>
      <c r="E536" s="17"/>
      <c r="F536" s="16">
        <v>114012.94</v>
      </c>
      <c r="G536" s="18"/>
    </row>
    <row r="537" spans="1:7" ht="24" hidden="1">
      <c r="A537" s="19" t="s">
        <v>491</v>
      </c>
      <c r="B537" s="16">
        <v>66240</v>
      </c>
      <c r="C537" s="17"/>
      <c r="D537" s="17"/>
      <c r="E537" s="17"/>
      <c r="F537" s="16">
        <v>66240</v>
      </c>
      <c r="G537" s="18"/>
    </row>
    <row r="538" spans="1:7" ht="24" hidden="1">
      <c r="A538" s="19" t="s">
        <v>491</v>
      </c>
      <c r="B538" s="16">
        <v>66240</v>
      </c>
      <c r="C538" s="17"/>
      <c r="D538" s="17"/>
      <c r="E538" s="17"/>
      <c r="F538" s="16">
        <v>66240</v>
      </c>
      <c r="G538" s="18"/>
    </row>
    <row r="539" spans="1:7" ht="24" hidden="1">
      <c r="A539" s="19" t="s">
        <v>491</v>
      </c>
      <c r="B539" s="16">
        <v>66240</v>
      </c>
      <c r="C539" s="17"/>
      <c r="D539" s="17"/>
      <c r="E539" s="17"/>
      <c r="F539" s="16">
        <v>66240</v>
      </c>
      <c r="G539" s="18"/>
    </row>
    <row r="540" spans="1:7" ht="24" hidden="1">
      <c r="A540" s="19" t="s">
        <v>492</v>
      </c>
      <c r="B540" s="16">
        <v>81408</v>
      </c>
      <c r="C540" s="17"/>
      <c r="D540" s="17"/>
      <c r="E540" s="17"/>
      <c r="F540" s="16">
        <v>81408</v>
      </c>
      <c r="G540" s="18"/>
    </row>
    <row r="541" spans="1:7" ht="24" hidden="1">
      <c r="A541" s="19" t="s">
        <v>493</v>
      </c>
      <c r="B541" s="16">
        <v>20776</v>
      </c>
      <c r="C541" s="17"/>
      <c r="D541" s="17"/>
      <c r="E541" s="17"/>
      <c r="F541" s="16">
        <v>20776</v>
      </c>
      <c r="G541" s="18"/>
    </row>
    <row r="542" spans="1:7" hidden="1">
      <c r="A542" s="19" t="s">
        <v>494</v>
      </c>
      <c r="B542" s="16">
        <v>1595</v>
      </c>
      <c r="C542" s="17"/>
      <c r="D542" s="17"/>
      <c r="E542" s="17"/>
      <c r="F542" s="16">
        <v>1595</v>
      </c>
      <c r="G542" s="18"/>
    </row>
    <row r="543" spans="1:7" hidden="1">
      <c r="A543" s="19" t="s">
        <v>495</v>
      </c>
      <c r="B543" s="16">
        <v>1705.6</v>
      </c>
      <c r="C543" s="17"/>
      <c r="D543" s="17"/>
      <c r="E543" s="17"/>
      <c r="F543" s="16">
        <v>1705.6</v>
      </c>
      <c r="G543" s="18"/>
    </row>
    <row r="544" spans="1:7" hidden="1">
      <c r="A544" s="19" t="s">
        <v>495</v>
      </c>
      <c r="B544" s="16">
        <v>1705.6</v>
      </c>
      <c r="C544" s="17"/>
      <c r="D544" s="17"/>
      <c r="E544" s="17"/>
      <c r="F544" s="16">
        <v>1705.6</v>
      </c>
      <c r="G544" s="18"/>
    </row>
    <row r="545" spans="1:7" hidden="1">
      <c r="A545" s="19" t="s">
        <v>495</v>
      </c>
      <c r="B545" s="16">
        <v>1705.6</v>
      </c>
      <c r="C545" s="17"/>
      <c r="D545" s="17"/>
      <c r="E545" s="17"/>
      <c r="F545" s="16">
        <v>1705.6</v>
      </c>
      <c r="G545" s="18"/>
    </row>
    <row r="546" spans="1:7" hidden="1">
      <c r="A546" s="19" t="s">
        <v>495</v>
      </c>
      <c r="B546" s="16">
        <v>1705.6</v>
      </c>
      <c r="C546" s="17"/>
      <c r="D546" s="17"/>
      <c r="E546" s="17"/>
      <c r="F546" s="16">
        <v>1705.6</v>
      </c>
      <c r="G546" s="18"/>
    </row>
    <row r="547" spans="1:7" hidden="1">
      <c r="A547" s="21"/>
      <c r="B547" s="21"/>
      <c r="C547" s="21"/>
      <c r="D547" s="21"/>
      <c r="E547" s="21"/>
      <c r="F547" s="21"/>
      <c r="G547" s="21"/>
    </row>
    <row r="548" spans="1:7" hidden="1">
      <c r="A548" s="22"/>
      <c r="B548" s="22"/>
      <c r="C548" s="22"/>
      <c r="D548" s="22"/>
      <c r="E548" s="22"/>
      <c r="F548" s="22"/>
      <c r="G548" s="22"/>
    </row>
    <row r="549" spans="1:7" hidden="1">
      <c r="A549" s="22"/>
      <c r="B549" s="22"/>
      <c r="C549" s="22"/>
      <c r="D549" s="22"/>
      <c r="E549" s="22"/>
      <c r="F549" s="22"/>
      <c r="G549" s="22"/>
    </row>
    <row r="550" spans="1:7" hidden="1">
      <c r="A550" s="22"/>
      <c r="B550" s="22"/>
      <c r="C550" s="22"/>
      <c r="D550" s="22"/>
      <c r="E550" s="22"/>
      <c r="F550" s="22"/>
      <c r="G550" s="22"/>
    </row>
    <row r="551" spans="1:7" hidden="1">
      <c r="A551" s="22"/>
      <c r="B551" s="22"/>
      <c r="C551" s="22"/>
      <c r="D551" s="22"/>
      <c r="E551" s="22"/>
      <c r="F551" s="22"/>
      <c r="G551" s="22"/>
    </row>
    <row r="552" spans="1:7" hidden="1">
      <c r="A552" s="22"/>
      <c r="B552" s="22"/>
      <c r="C552" s="22"/>
      <c r="D552" s="22"/>
      <c r="E552" s="22"/>
      <c r="F552" s="22"/>
      <c r="G552" s="22"/>
    </row>
    <row r="553" spans="1:7" hidden="1">
      <c r="A553" s="22"/>
      <c r="B553" s="22"/>
      <c r="C553" s="22"/>
      <c r="D553" s="22"/>
      <c r="E553" s="22"/>
      <c r="F553" s="22"/>
      <c r="G553" s="22"/>
    </row>
    <row r="554" spans="1:7" hidden="1">
      <c r="A554" s="22"/>
      <c r="B554" s="22"/>
      <c r="C554" s="22"/>
      <c r="D554" s="22"/>
      <c r="E554" s="22"/>
      <c r="F554" s="22"/>
      <c r="G554" s="22"/>
    </row>
    <row r="555" spans="1:7" hidden="1">
      <c r="A555" s="22"/>
      <c r="B555" s="22"/>
      <c r="C555" s="22"/>
      <c r="D555" s="22"/>
      <c r="E555" s="22"/>
      <c r="F555" s="22"/>
      <c r="G555" s="22"/>
    </row>
    <row r="556" spans="1:7" hidden="1">
      <c r="A556" s="22"/>
      <c r="B556" s="22"/>
      <c r="C556" s="22"/>
      <c r="D556" s="22"/>
      <c r="E556" s="22"/>
      <c r="F556" s="22"/>
      <c r="G556" s="22"/>
    </row>
    <row r="557" spans="1:7" hidden="1">
      <c r="A557" s="22"/>
      <c r="B557" s="22"/>
      <c r="C557" s="22"/>
      <c r="D557" s="22"/>
      <c r="E557" s="22"/>
      <c r="F557" s="22"/>
      <c r="G557" s="22"/>
    </row>
    <row r="558" spans="1:7" hidden="1">
      <c r="A558" s="22"/>
      <c r="B558" s="22"/>
      <c r="C558" s="22"/>
      <c r="D558" s="22"/>
      <c r="E558" s="22"/>
      <c r="F558" s="22"/>
      <c r="G558" s="22"/>
    </row>
    <row r="559" spans="1:7" hidden="1">
      <c r="A559" s="22"/>
      <c r="B559" s="22"/>
      <c r="C559" s="22"/>
      <c r="D559" s="22"/>
      <c r="E559" s="22"/>
      <c r="F559" s="22"/>
      <c r="G559" s="22"/>
    </row>
    <row r="560" spans="1:7" hidden="1">
      <c r="A560" s="22"/>
      <c r="B560" s="22"/>
      <c r="C560" s="22"/>
      <c r="D560" s="22"/>
      <c r="E560" s="22"/>
      <c r="F560" s="22"/>
      <c r="G560" s="22"/>
    </row>
    <row r="561" spans="1:7" hidden="1">
      <c r="A561" s="22"/>
      <c r="B561" s="22"/>
      <c r="C561" s="22"/>
      <c r="D561" s="22"/>
      <c r="E561" s="22"/>
      <c r="F561" s="22"/>
      <c r="G561" s="22"/>
    </row>
    <row r="562" spans="1:7" hidden="1">
      <c r="A562" s="22"/>
      <c r="B562" s="22"/>
      <c r="C562" s="22"/>
      <c r="D562" s="22"/>
      <c r="E562" s="22"/>
      <c r="F562" s="22"/>
      <c r="G562" s="22"/>
    </row>
    <row r="563" spans="1:7" hidden="1">
      <c r="A563" s="22"/>
      <c r="B563" s="22"/>
      <c r="C563" s="22"/>
      <c r="D563" s="22"/>
      <c r="E563" s="22"/>
      <c r="F563" s="22"/>
      <c r="G563" s="22"/>
    </row>
    <row r="564" spans="1:7" hidden="1">
      <c r="A564" s="22"/>
      <c r="B564" s="22"/>
      <c r="C564" s="22"/>
      <c r="D564" s="22"/>
      <c r="E564" s="22"/>
      <c r="F564" s="22"/>
      <c r="G564" s="22"/>
    </row>
    <row r="565" spans="1:7" hidden="1">
      <c r="A565" s="22"/>
      <c r="B565" s="22"/>
      <c r="C565" s="22"/>
      <c r="D565" s="22"/>
      <c r="E565" s="22"/>
      <c r="F565" s="22"/>
      <c r="G565" s="22"/>
    </row>
    <row r="566" spans="1:7" hidden="1">
      <c r="A566" s="22"/>
      <c r="B566" s="22"/>
      <c r="C566" s="22"/>
      <c r="D566" s="22"/>
      <c r="E566" s="22"/>
      <c r="F566" s="22"/>
      <c r="G566" s="22"/>
    </row>
    <row r="567" spans="1:7" hidden="1">
      <c r="A567" s="22"/>
      <c r="B567" s="22"/>
      <c r="C567" s="22"/>
      <c r="D567" s="22"/>
      <c r="E567" s="22"/>
      <c r="F567" s="22"/>
      <c r="G567" s="22"/>
    </row>
    <row r="568" spans="1:7" hidden="1">
      <c r="A568" s="22"/>
      <c r="B568" s="22"/>
      <c r="C568" s="22"/>
      <c r="D568" s="22"/>
      <c r="E568" s="22"/>
      <c r="F568" s="22"/>
      <c r="G568" s="22"/>
    </row>
    <row r="569" spans="1:7" hidden="1">
      <c r="A569" s="22"/>
      <c r="B569" s="22"/>
      <c r="C569" s="22"/>
      <c r="D569" s="22"/>
      <c r="E569" s="22"/>
      <c r="F569" s="22"/>
      <c r="G569" s="22"/>
    </row>
    <row r="570" spans="1:7" hidden="1">
      <c r="A570" s="22"/>
      <c r="B570" s="22"/>
      <c r="C570" s="22"/>
      <c r="D570" s="22"/>
      <c r="E570" s="22"/>
      <c r="F570" s="22"/>
      <c r="G570" s="22"/>
    </row>
    <row r="571" spans="1:7" hidden="1">
      <c r="A571" s="22"/>
      <c r="B571" s="22"/>
      <c r="C571" s="22"/>
      <c r="D571" s="22"/>
      <c r="E571" s="22"/>
      <c r="F571" s="22"/>
      <c r="G571" s="22"/>
    </row>
    <row r="572" spans="1:7" hidden="1">
      <c r="A572" s="22"/>
      <c r="B572" s="22"/>
      <c r="C572" s="22"/>
      <c r="D572" s="22"/>
      <c r="E572" s="22"/>
      <c r="F572" s="22"/>
      <c r="G572" s="22"/>
    </row>
    <row r="573" spans="1:7" hidden="1">
      <c r="A573" s="22"/>
      <c r="B573" s="22"/>
      <c r="C573" s="22"/>
      <c r="D573" s="22"/>
      <c r="E573" s="22"/>
      <c r="F573" s="22"/>
      <c r="G573" s="22"/>
    </row>
    <row r="574" spans="1:7" hidden="1">
      <c r="A574" s="22"/>
      <c r="B574" s="22"/>
      <c r="C574" s="22"/>
      <c r="D574" s="22"/>
      <c r="E574" s="22"/>
      <c r="F574" s="22"/>
      <c r="G574" s="22"/>
    </row>
    <row r="575" spans="1:7" hidden="1">
      <c r="A575" s="22"/>
      <c r="B575" s="22"/>
      <c r="C575" s="22"/>
      <c r="D575" s="22"/>
      <c r="E575" s="22"/>
      <c r="F575" s="22"/>
      <c r="G575" s="22"/>
    </row>
    <row r="576" spans="1:7" hidden="1">
      <c r="A576" s="22"/>
      <c r="B576" s="22"/>
      <c r="C576" s="22"/>
      <c r="D576" s="22"/>
      <c r="E576" s="22"/>
      <c r="F576" s="22"/>
      <c r="G576" s="22"/>
    </row>
    <row r="577" spans="1:7" hidden="1">
      <c r="A577" s="22"/>
      <c r="B577" s="22"/>
      <c r="C577" s="22"/>
      <c r="D577" s="22"/>
      <c r="E577" s="22"/>
      <c r="F577" s="22"/>
      <c r="G577" s="22"/>
    </row>
    <row r="578" spans="1:7" hidden="1">
      <c r="A578" s="22"/>
      <c r="B578" s="22"/>
      <c r="C578" s="22"/>
      <c r="D578" s="22"/>
      <c r="E578" s="22"/>
      <c r="F578" s="22"/>
      <c r="G578" s="22"/>
    </row>
    <row r="579" spans="1:7" hidden="1">
      <c r="A579" s="22"/>
      <c r="B579" s="22"/>
      <c r="C579" s="22"/>
      <c r="D579" s="22"/>
      <c r="E579" s="22"/>
      <c r="F579" s="22"/>
      <c r="G579" s="22"/>
    </row>
    <row r="580" spans="1:7" hidden="1">
      <c r="A580" s="22"/>
      <c r="B580" s="22"/>
      <c r="C580" s="22"/>
      <c r="D580" s="22"/>
      <c r="E580" s="22"/>
      <c r="F580" s="22"/>
      <c r="G580" s="22"/>
    </row>
    <row r="581" spans="1:7" hidden="1">
      <c r="A581" s="22"/>
      <c r="B581" s="22"/>
      <c r="C581" s="22"/>
      <c r="D581" s="22"/>
      <c r="E581" s="22"/>
      <c r="F581" s="22"/>
      <c r="G581" s="22"/>
    </row>
    <row r="582" spans="1:7" hidden="1">
      <c r="A582" s="22"/>
      <c r="B582" s="22"/>
      <c r="C582" s="22"/>
      <c r="D582" s="22"/>
      <c r="E582" s="22"/>
      <c r="F582" s="22"/>
      <c r="G582" s="22"/>
    </row>
    <row r="583" spans="1:7" hidden="1">
      <c r="A583" s="22"/>
      <c r="B583" s="22"/>
      <c r="C583" s="22"/>
      <c r="D583" s="22"/>
      <c r="E583" s="22"/>
      <c r="F583" s="22"/>
      <c r="G583" s="22"/>
    </row>
    <row r="584" spans="1:7" hidden="1">
      <c r="A584" s="22"/>
      <c r="B584" s="22"/>
      <c r="C584" s="22"/>
      <c r="D584" s="22"/>
      <c r="E584" s="22"/>
      <c r="F584" s="22"/>
      <c r="G584" s="22"/>
    </row>
    <row r="585" spans="1:7" hidden="1">
      <c r="A585" s="22"/>
      <c r="B585" s="22"/>
      <c r="C585" s="22"/>
      <c r="D585" s="22"/>
      <c r="E585" s="22"/>
      <c r="F585" s="22"/>
      <c r="G585" s="22"/>
    </row>
    <row r="586" spans="1:7" hidden="1">
      <c r="A586" s="22"/>
      <c r="B586" s="22"/>
      <c r="C586" s="22"/>
      <c r="D586" s="22"/>
      <c r="E586" s="22"/>
      <c r="F586" s="22"/>
      <c r="G586" s="22"/>
    </row>
    <row r="587" spans="1:7" hidden="1">
      <c r="A587" s="22"/>
      <c r="B587" s="22"/>
      <c r="C587" s="22"/>
      <c r="D587" s="22"/>
      <c r="E587" s="22"/>
      <c r="F587" s="22"/>
      <c r="G587" s="22"/>
    </row>
    <row r="588" spans="1:7" hidden="1">
      <c r="A588" s="22"/>
      <c r="B588" s="22"/>
      <c r="C588" s="22"/>
      <c r="D588" s="22"/>
      <c r="E588" s="22"/>
      <c r="F588" s="22"/>
      <c r="G588" s="22"/>
    </row>
    <row r="589" spans="1:7" hidden="1">
      <c r="A589" s="22"/>
      <c r="B589" s="22"/>
      <c r="C589" s="22"/>
      <c r="D589" s="22"/>
      <c r="E589" s="22"/>
      <c r="F589" s="22"/>
      <c r="G589" s="22"/>
    </row>
    <row r="590" spans="1:7" hidden="1">
      <c r="A590" s="22"/>
      <c r="B590" s="22"/>
      <c r="C590" s="22"/>
      <c r="D590" s="22"/>
      <c r="E590" s="22"/>
      <c r="F590" s="22"/>
      <c r="G590" s="22"/>
    </row>
    <row r="591" spans="1:7" hidden="1">
      <c r="A591" s="22"/>
      <c r="B591" s="22"/>
      <c r="C591" s="22"/>
      <c r="D591" s="22"/>
      <c r="E591" s="22"/>
      <c r="F591" s="22"/>
      <c r="G591" s="22"/>
    </row>
    <row r="592" spans="1:7" hidden="1">
      <c r="A592" s="22"/>
      <c r="B592" s="22"/>
      <c r="C592" s="22"/>
      <c r="D592" s="22"/>
      <c r="E592" s="22"/>
      <c r="F592" s="22"/>
      <c r="G592" s="22"/>
    </row>
    <row r="593" spans="1:7" hidden="1">
      <c r="A593" s="22"/>
      <c r="B593" s="22"/>
      <c r="C593" s="22"/>
      <c r="D593" s="22"/>
      <c r="E593" s="22"/>
      <c r="F593" s="22"/>
      <c r="G593" s="22"/>
    </row>
    <row r="594" spans="1:7" hidden="1">
      <c r="A594" s="22"/>
      <c r="B594" s="22"/>
      <c r="C594" s="22"/>
      <c r="D594" s="22"/>
      <c r="E594" s="22"/>
      <c r="F594" s="22"/>
      <c r="G594" s="22"/>
    </row>
    <row r="595" spans="1:7" hidden="1">
      <c r="A595" s="22"/>
      <c r="B595" s="22"/>
      <c r="C595" s="22"/>
      <c r="D595" s="22"/>
      <c r="E595" s="22"/>
      <c r="F595" s="22"/>
      <c r="G595" s="22"/>
    </row>
    <row r="596" spans="1:7" hidden="1">
      <c r="A596" s="22"/>
      <c r="B596" s="22"/>
      <c r="C596" s="22"/>
      <c r="D596" s="22"/>
      <c r="E596" s="22"/>
      <c r="F596" s="22"/>
      <c r="G596" s="22"/>
    </row>
    <row r="597" spans="1:7" hidden="1">
      <c r="A597" s="22"/>
      <c r="B597" s="22"/>
      <c r="C597" s="22"/>
      <c r="D597" s="22"/>
      <c r="E597" s="22"/>
      <c r="F597" s="22"/>
      <c r="G597" s="22"/>
    </row>
    <row r="598" spans="1:7" hidden="1">
      <c r="A598" s="22"/>
      <c r="B598" s="22"/>
      <c r="C598" s="22"/>
      <c r="D598" s="22"/>
      <c r="E598" s="22"/>
      <c r="F598" s="22"/>
      <c r="G598" s="22"/>
    </row>
    <row r="599" spans="1:7" hidden="1">
      <c r="A599" s="22"/>
      <c r="B599" s="22"/>
      <c r="C599" s="22"/>
      <c r="D599" s="22"/>
      <c r="E599" s="22"/>
      <c r="F599" s="22"/>
      <c r="G599" s="22"/>
    </row>
    <row r="600" spans="1:7" hidden="1">
      <c r="A600" s="22"/>
      <c r="B600" s="22"/>
      <c r="C600" s="22"/>
      <c r="D600" s="22"/>
      <c r="E600" s="22"/>
      <c r="F600" s="22"/>
      <c r="G600" s="22"/>
    </row>
    <row r="601" spans="1:7" hidden="1">
      <c r="A601" s="22"/>
      <c r="B601" s="22"/>
      <c r="C601" s="22"/>
      <c r="D601" s="22"/>
      <c r="E601" s="22"/>
      <c r="F601" s="22"/>
      <c r="G601" s="22"/>
    </row>
    <row r="602" spans="1:7" hidden="1">
      <c r="A602" s="22"/>
      <c r="B602" s="22"/>
      <c r="C602" s="22"/>
      <c r="D602" s="22"/>
      <c r="E602" s="22"/>
      <c r="F602" s="22"/>
      <c r="G602" s="22"/>
    </row>
    <row r="603" spans="1:7" hidden="1">
      <c r="A603" s="22"/>
      <c r="B603" s="22"/>
      <c r="C603" s="22"/>
      <c r="D603" s="22"/>
      <c r="E603" s="22"/>
      <c r="F603" s="22"/>
      <c r="G603" s="22"/>
    </row>
    <row r="604" spans="1:7" hidden="1">
      <c r="A604" s="22"/>
      <c r="B604" s="22"/>
      <c r="C604" s="22"/>
      <c r="D604" s="22"/>
      <c r="E604" s="22"/>
      <c r="F604" s="22"/>
      <c r="G604" s="22"/>
    </row>
    <row r="605" spans="1:7" hidden="1">
      <c r="A605" s="22"/>
      <c r="B605" s="22"/>
      <c r="C605" s="22"/>
      <c r="D605" s="22"/>
      <c r="E605" s="22"/>
      <c r="F605" s="22"/>
      <c r="G605" s="22"/>
    </row>
    <row r="606" spans="1:7" hidden="1">
      <c r="A606" s="22"/>
      <c r="B606" s="22"/>
      <c r="C606" s="22"/>
      <c r="D606" s="22"/>
      <c r="E606" s="22"/>
      <c r="F606" s="22"/>
      <c r="G606" s="22"/>
    </row>
    <row r="607" spans="1:7" hidden="1">
      <c r="A607" s="22"/>
      <c r="B607" s="22"/>
      <c r="C607" s="22"/>
      <c r="D607" s="22"/>
      <c r="E607" s="22"/>
      <c r="F607" s="22"/>
      <c r="G607" s="22"/>
    </row>
    <row r="608" spans="1:7" hidden="1">
      <c r="A608" s="22"/>
      <c r="B608" s="22"/>
      <c r="C608" s="22"/>
      <c r="D608" s="22"/>
      <c r="E608" s="22"/>
      <c r="F608" s="22"/>
      <c r="G608" s="22"/>
    </row>
    <row r="609" spans="1:7" hidden="1">
      <c r="A609" s="22"/>
      <c r="B609" s="22"/>
      <c r="C609" s="22"/>
      <c r="D609" s="22"/>
      <c r="E609" s="22"/>
      <c r="F609" s="22"/>
      <c r="G609" s="22"/>
    </row>
    <row r="610" spans="1:7" hidden="1">
      <c r="A610" s="22"/>
      <c r="B610" s="22"/>
      <c r="C610" s="22"/>
      <c r="D610" s="22"/>
      <c r="E610" s="22"/>
      <c r="F610" s="22"/>
      <c r="G610" s="22"/>
    </row>
    <row r="611" spans="1:7" hidden="1">
      <c r="A611" s="22"/>
      <c r="B611" s="22"/>
      <c r="C611" s="22"/>
      <c r="D611" s="22"/>
      <c r="E611" s="22"/>
      <c r="F611" s="22"/>
      <c r="G611" s="22"/>
    </row>
    <row r="612" spans="1:7" hidden="1">
      <c r="A612" s="22"/>
      <c r="B612" s="22"/>
      <c r="C612" s="22"/>
      <c r="D612" s="22"/>
      <c r="E612" s="22"/>
      <c r="F612" s="22"/>
      <c r="G612" s="22"/>
    </row>
    <row r="613" spans="1:7" hidden="1">
      <c r="A613" s="22"/>
      <c r="B613" s="22"/>
      <c r="C613" s="22"/>
      <c r="D613" s="22"/>
      <c r="E613" s="22"/>
      <c r="F613" s="22"/>
      <c r="G613" s="22"/>
    </row>
    <row r="614" spans="1:7" hidden="1">
      <c r="A614" s="22"/>
      <c r="B614" s="22"/>
      <c r="C614" s="22"/>
      <c r="D614" s="22"/>
      <c r="E614" s="22"/>
      <c r="F614" s="22"/>
      <c r="G614" s="22"/>
    </row>
    <row r="615" spans="1:7" hidden="1">
      <c r="A615" s="22"/>
      <c r="B615" s="22"/>
      <c r="C615" s="22"/>
      <c r="D615" s="22"/>
      <c r="E615" s="22"/>
      <c r="F615" s="22"/>
      <c r="G615" s="22"/>
    </row>
    <row r="616" spans="1:7" hidden="1">
      <c r="A616" s="22"/>
      <c r="B616" s="22"/>
      <c r="C616" s="22"/>
      <c r="D616" s="22"/>
      <c r="E616" s="22"/>
      <c r="F616" s="22"/>
      <c r="G616" s="22"/>
    </row>
    <row r="617" spans="1:7" hidden="1">
      <c r="A617" s="22"/>
      <c r="B617" s="22"/>
      <c r="C617" s="22"/>
      <c r="D617" s="22"/>
      <c r="E617" s="22"/>
      <c r="F617" s="22"/>
      <c r="G617" s="22"/>
    </row>
    <row r="618" spans="1:7" hidden="1">
      <c r="A618" s="22"/>
      <c r="B618" s="22"/>
      <c r="C618" s="22"/>
      <c r="D618" s="22"/>
      <c r="E618" s="22"/>
      <c r="F618" s="22"/>
      <c r="G618" s="22"/>
    </row>
    <row r="619" spans="1:7" hidden="1">
      <c r="A619" s="22"/>
      <c r="B619" s="22"/>
      <c r="C619" s="22"/>
      <c r="D619" s="22"/>
      <c r="E619" s="22"/>
      <c r="F619" s="22"/>
      <c r="G619" s="22"/>
    </row>
    <row r="620" spans="1:7" hidden="1">
      <c r="A620" s="22"/>
      <c r="B620" s="22"/>
      <c r="C620" s="22"/>
      <c r="D620" s="22"/>
      <c r="E620" s="22"/>
      <c r="F620" s="22"/>
      <c r="G620" s="22"/>
    </row>
    <row r="621" spans="1:7" hidden="1">
      <c r="A621" s="22"/>
      <c r="B621" s="22"/>
      <c r="C621" s="22"/>
      <c r="D621" s="22"/>
      <c r="E621" s="22"/>
      <c r="F621" s="22"/>
      <c r="G621" s="22"/>
    </row>
    <row r="622" spans="1:7" hidden="1">
      <c r="A622" s="22"/>
      <c r="B622" s="22"/>
      <c r="C622" s="22"/>
      <c r="D622" s="22"/>
      <c r="E622" s="22"/>
      <c r="F622" s="22"/>
      <c r="G622" s="22"/>
    </row>
    <row r="623" spans="1:7" hidden="1">
      <c r="A623" s="22"/>
      <c r="B623" s="22"/>
      <c r="C623" s="22"/>
      <c r="D623" s="22"/>
      <c r="E623" s="22"/>
      <c r="F623" s="22"/>
      <c r="G623" s="22"/>
    </row>
    <row r="624" spans="1:7" hidden="1">
      <c r="A624" s="22"/>
      <c r="B624" s="22"/>
      <c r="C624" s="22"/>
      <c r="D624" s="22"/>
      <c r="E624" s="22"/>
      <c r="F624" s="22"/>
      <c r="G624" s="22"/>
    </row>
    <row r="625" spans="1:7" hidden="1">
      <c r="A625" s="22"/>
      <c r="B625" s="22"/>
      <c r="C625" s="22"/>
      <c r="D625" s="22"/>
      <c r="E625" s="22"/>
      <c r="F625" s="22"/>
      <c r="G625" s="22"/>
    </row>
    <row r="626" spans="1:7" hidden="1">
      <c r="A626" s="22"/>
      <c r="B626" s="22"/>
      <c r="C626" s="22"/>
      <c r="D626" s="22"/>
      <c r="E626" s="22"/>
      <c r="F626" s="22"/>
      <c r="G626" s="22"/>
    </row>
    <row r="627" spans="1:7" hidden="1">
      <c r="A627" s="22"/>
      <c r="B627" s="22"/>
      <c r="C627" s="22"/>
      <c r="D627" s="22"/>
      <c r="E627" s="22"/>
      <c r="F627" s="22"/>
      <c r="G627" s="22"/>
    </row>
    <row r="628" spans="1:7" hidden="1">
      <c r="A628" s="22"/>
      <c r="B628" s="22"/>
      <c r="C628" s="22"/>
      <c r="D628" s="22"/>
      <c r="E628" s="22"/>
      <c r="F628" s="22"/>
      <c r="G628" s="22"/>
    </row>
    <row r="629" spans="1:7" hidden="1">
      <c r="A629" s="22"/>
      <c r="B629" s="22"/>
      <c r="C629" s="22"/>
      <c r="D629" s="22"/>
      <c r="E629" s="22"/>
      <c r="F629" s="22"/>
      <c r="G629" s="22"/>
    </row>
    <row r="630" spans="1:7" hidden="1">
      <c r="A630" s="22"/>
      <c r="B630" s="22"/>
      <c r="C630" s="22"/>
      <c r="D630" s="22"/>
      <c r="E630" s="22"/>
      <c r="F630" s="22"/>
      <c r="G630" s="22"/>
    </row>
    <row r="631" spans="1:7" hidden="1"/>
    <row r="632" spans="1:7" hidden="1"/>
    <row r="633" spans="1:7" hidden="1"/>
    <row r="634" spans="1:7" hidden="1"/>
    <row r="635" spans="1:7" hidden="1"/>
    <row r="636" spans="1:7" hidden="1"/>
    <row r="637" spans="1:7" hidden="1"/>
    <row r="638" spans="1:7" hidden="1"/>
    <row r="639" spans="1:7" hidden="1"/>
    <row r="640" spans="1:7" hidden="1"/>
    <row r="641" spans="1:8" hidden="1"/>
    <row r="642" spans="1:8" hidden="1"/>
    <row r="643" spans="1:8" hidden="1"/>
    <row r="644" spans="1:8" hidden="1"/>
    <row r="645" spans="1:8" hidden="1"/>
    <row r="646" spans="1:8" hidden="1"/>
    <row r="647" spans="1:8" hidden="1"/>
    <row r="648" spans="1:8" hidden="1"/>
    <row r="649" spans="1:8" hidden="1"/>
    <row r="650" spans="1:8" hidden="1">
      <c r="A650" t="s">
        <v>496</v>
      </c>
      <c r="F650" s="28">
        <v>13</v>
      </c>
      <c r="G650" s="28">
        <f>ROUND(H650/F650,2)</f>
        <v>24196</v>
      </c>
      <c r="H650" s="28">
        <f>SUBTOTAL(9,H4:H7,H12:H13,H21:H51)</f>
        <v>314547.95999999996</v>
      </c>
    </row>
    <row r="653" spans="1:8">
      <c r="H653" s="27">
        <f>SUBTOTAL(9,H4,H5,H7,H10,H12,H13,H16,H21,H23,H24,H33,H34,H35,H37,H51,H59,H60,H70,H293,H296,H301,H305,H486)</f>
        <v>43392388.770000003</v>
      </c>
    </row>
    <row r="655" spans="1:8">
      <c r="H655" s="32">
        <f>H653/1000-SUM(стр.1!EV28,стр.1!EV29,стр.1!EV30,стр.1!EV31,стр.1!EV32,стр.1!EV33,стр.1!EV34,стр.1!EV35,стр.1!EV36,стр.1!EV37,стр.1!EV38)</f>
        <v>-5.1229999997303821E-2</v>
      </c>
    </row>
    <row r="658" spans="8:8">
      <c r="H658" s="31"/>
    </row>
  </sheetData>
  <autoFilter ref="C1:D650">
    <filterColumn colId="1">
      <customFilters>
        <customFilter operator="notEqual" val=" "/>
      </customFilters>
    </filterColumn>
  </autoFilter>
  <mergeCells count="3">
    <mergeCell ref="B1:C1"/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Лист1</vt:lpstr>
      <vt:lpstr>стр.1!Заголовки_для_печати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MD</cp:lastModifiedBy>
  <cp:lastPrinted>2013-10-31T07:57:01Z</cp:lastPrinted>
  <dcterms:created xsi:type="dcterms:W3CDTF">2011-06-16T09:57:52Z</dcterms:created>
  <dcterms:modified xsi:type="dcterms:W3CDTF">2013-10-31T11:19:54Z</dcterms:modified>
</cp:coreProperties>
</file>